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Default Extension="emf" ContentType="image/x-emf"/>
  <Override PartName="/xl/drawings/drawing4.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drawings/drawing5.xml" ContentType="application/vnd.openxmlformats-officedocument.drawing+xml"/>
  <Default Extension="rels" ContentType="application/vnd.openxmlformats-package.relationships+xml"/>
  <Override PartName="/xl/drawings/drawing1.xml" ContentType="application/vnd.openxmlformats-officedocument.drawing+xml"/>
  <Override PartName="/docProps/app.xml" ContentType="application/vnd.openxmlformats-officedocument.extended-properties+xml"/>
  <Override PartName="/xl/charts/chart2.xml" ContentType="application/vnd.openxmlformats-officedocument.drawingml.chart+xml"/>
  <Override PartName="/xl/worksheets/sheet5.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20" yWindow="120" windowWidth="24240" windowHeight="18360"/>
  </bookViews>
  <sheets>
    <sheet name="Anleitung" sheetId="8" r:id="rId1"/>
    <sheet name="Auswertung" sheetId="6" r:id="rId2"/>
    <sheet name="Definieren - Systemlandschaft" sheetId="1" r:id="rId3"/>
    <sheet name="Definieren - Prüfkriterien" sheetId="7" r:id="rId4"/>
    <sheet name="Messen" sheetId="2" r:id="rId5"/>
    <sheet name="Zusammenfassung" sheetId="3" r:id="rId6"/>
  </sheets>
  <definedNames>
    <definedName name="_xlnm.Print_Area" localSheetId="1">Auswertung!$A$1:$C$32</definedName>
    <definedName name="_xlnm.Print_Area" localSheetId="3">'Definieren - Prüfkriterien'!$A$1:$H$32</definedName>
    <definedName name="_xlnm.Print_Area" localSheetId="2">'Definieren - Systemlandschaft'!$A$1:$H$26</definedName>
    <definedName name="_xlnm.Print_Area" localSheetId="4">Messen!$A$1:$H$195</definedName>
    <definedName name="_xlnm.Print_Area" localSheetId="5">Zusammenfassung!$A$1:$H$26</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C7" i="6"/>
  <c r="C12"/>
  <c r="C8"/>
  <c r="C13"/>
  <c r="C11"/>
  <c r="C6"/>
  <c r="E6" i="1"/>
  <c r="H9"/>
  <c r="H8"/>
  <c r="H7"/>
  <c r="G9"/>
  <c r="G8"/>
  <c r="G7"/>
  <c r="F9"/>
  <c r="F8"/>
  <c r="F7"/>
  <c r="H6"/>
  <c r="G6"/>
  <c r="F6"/>
  <c r="D6"/>
  <c r="C6"/>
  <c r="B6"/>
  <c r="A6"/>
  <c r="E9"/>
  <c r="D9"/>
  <c r="C9"/>
  <c r="B9"/>
  <c r="A9"/>
  <c r="F171" i="2"/>
  <c r="G171"/>
  <c r="H171"/>
  <c r="F172"/>
  <c r="G172"/>
  <c r="H172"/>
  <c r="F173"/>
  <c r="G173"/>
  <c r="H173"/>
  <c r="F175"/>
  <c r="G175"/>
  <c r="H175"/>
  <c r="F176"/>
  <c r="G176"/>
  <c r="H176"/>
  <c r="F177"/>
  <c r="G177"/>
  <c r="H177"/>
  <c r="F178"/>
  <c r="G178"/>
  <c r="H178"/>
  <c r="F179"/>
  <c r="G179"/>
  <c r="H179"/>
  <c r="F181"/>
  <c r="G181"/>
  <c r="H181"/>
  <c r="F182"/>
  <c r="G182"/>
  <c r="H182"/>
  <c r="F183"/>
  <c r="G183"/>
  <c r="H183"/>
  <c r="F184"/>
  <c r="G184"/>
  <c r="H184"/>
  <c r="F185"/>
  <c r="G185"/>
  <c r="H185"/>
  <c r="F186"/>
  <c r="G186"/>
  <c r="H186"/>
  <c r="F188"/>
  <c r="G188"/>
  <c r="H188"/>
  <c r="F189"/>
  <c r="G189"/>
  <c r="H189"/>
  <c r="F190"/>
  <c r="G190"/>
  <c r="H190"/>
  <c r="F191"/>
  <c r="G191"/>
  <c r="H191"/>
  <c r="F193"/>
  <c r="G193"/>
  <c r="H193"/>
  <c r="F194"/>
  <c r="G194"/>
  <c r="H194"/>
  <c r="F195"/>
  <c r="G195"/>
  <c r="H195"/>
  <c r="H170"/>
  <c r="G170"/>
  <c r="F170"/>
  <c r="F139"/>
  <c r="G139"/>
  <c r="H139"/>
  <c r="F140"/>
  <c r="G140"/>
  <c r="H140"/>
  <c r="F141"/>
  <c r="G141"/>
  <c r="H141"/>
  <c r="F143"/>
  <c r="G143"/>
  <c r="H143"/>
  <c r="F144"/>
  <c r="G144"/>
  <c r="H144"/>
  <c r="F145"/>
  <c r="G145"/>
  <c r="H145"/>
  <c r="F146"/>
  <c r="G146"/>
  <c r="H146"/>
  <c r="F147"/>
  <c r="G147"/>
  <c r="H147"/>
  <c r="F149"/>
  <c r="G149"/>
  <c r="H149"/>
  <c r="F150"/>
  <c r="G150"/>
  <c r="H150"/>
  <c r="F151"/>
  <c r="G151"/>
  <c r="H151"/>
  <c r="F152"/>
  <c r="G152"/>
  <c r="H152"/>
  <c r="F153"/>
  <c r="G153"/>
  <c r="H153"/>
  <c r="F154"/>
  <c r="G154"/>
  <c r="H154"/>
  <c r="F156"/>
  <c r="G156"/>
  <c r="H156"/>
  <c r="F157"/>
  <c r="G157"/>
  <c r="H157"/>
  <c r="F158"/>
  <c r="G158"/>
  <c r="H158"/>
  <c r="F159"/>
  <c r="G159"/>
  <c r="H159"/>
  <c r="F161"/>
  <c r="G161"/>
  <c r="H161"/>
  <c r="F162"/>
  <c r="G162"/>
  <c r="H162"/>
  <c r="F163"/>
  <c r="G163"/>
  <c r="H163"/>
  <c r="H138"/>
  <c r="G138"/>
  <c r="F138"/>
  <c r="C193"/>
  <c r="C163"/>
  <c r="C162"/>
  <c r="C161"/>
  <c r="C159"/>
  <c r="C158"/>
  <c r="C157"/>
  <c r="C156"/>
  <c r="C154"/>
  <c r="C153"/>
  <c r="C195"/>
  <c r="C194"/>
  <c r="C191"/>
  <c r="E191"/>
  <c r="C190"/>
  <c r="C189"/>
  <c r="E189"/>
  <c r="C188"/>
  <c r="C186"/>
  <c r="E186"/>
  <c r="C185"/>
  <c r="F107"/>
  <c r="G107"/>
  <c r="H107"/>
  <c r="F108"/>
  <c r="G108"/>
  <c r="H108"/>
  <c r="F109"/>
  <c r="G109"/>
  <c r="H109"/>
  <c r="F111"/>
  <c r="G111"/>
  <c r="H111"/>
  <c r="F112"/>
  <c r="G112"/>
  <c r="H112"/>
  <c r="F113"/>
  <c r="G113"/>
  <c r="H113"/>
  <c r="F114"/>
  <c r="G114"/>
  <c r="H114"/>
  <c r="F115"/>
  <c r="G115"/>
  <c r="H115"/>
  <c r="F117"/>
  <c r="G117"/>
  <c r="H117"/>
  <c r="F118"/>
  <c r="G118"/>
  <c r="H118"/>
  <c r="F119"/>
  <c r="G119"/>
  <c r="H119"/>
  <c r="F120"/>
  <c r="G120"/>
  <c r="H120"/>
  <c r="F121"/>
  <c r="G121"/>
  <c r="H121"/>
  <c r="F122"/>
  <c r="G122"/>
  <c r="H122"/>
  <c r="F124"/>
  <c r="G124"/>
  <c r="H124"/>
  <c r="F125"/>
  <c r="G125"/>
  <c r="H125"/>
  <c r="F126"/>
  <c r="G126"/>
  <c r="H126"/>
  <c r="F127"/>
  <c r="G127"/>
  <c r="H127"/>
  <c r="F129"/>
  <c r="G129"/>
  <c r="H129"/>
  <c r="F130"/>
  <c r="G130"/>
  <c r="H130"/>
  <c r="F131"/>
  <c r="G131"/>
  <c r="H131"/>
  <c r="H106"/>
  <c r="G106"/>
  <c r="F106"/>
  <c r="C131"/>
  <c r="C130"/>
  <c r="C129"/>
  <c r="C127"/>
  <c r="C126"/>
  <c r="C125"/>
  <c r="C124"/>
  <c r="C122"/>
  <c r="C121"/>
  <c r="F75"/>
  <c r="G75"/>
  <c r="H75"/>
  <c r="F76"/>
  <c r="G76"/>
  <c r="H76"/>
  <c r="F77"/>
  <c r="G77"/>
  <c r="H77"/>
  <c r="F79"/>
  <c r="G79"/>
  <c r="H79"/>
  <c r="F80"/>
  <c r="G80"/>
  <c r="H80"/>
  <c r="F81"/>
  <c r="G81"/>
  <c r="H81"/>
  <c r="F82"/>
  <c r="G82"/>
  <c r="H82"/>
  <c r="F83"/>
  <c r="G83"/>
  <c r="H83"/>
  <c r="F85"/>
  <c r="G85"/>
  <c r="H85"/>
  <c r="F86"/>
  <c r="G86"/>
  <c r="H86"/>
  <c r="F87"/>
  <c r="G87"/>
  <c r="H87"/>
  <c r="F88"/>
  <c r="G88"/>
  <c r="H88"/>
  <c r="F89"/>
  <c r="G89"/>
  <c r="H89"/>
  <c r="F90"/>
  <c r="G90"/>
  <c r="H90"/>
  <c r="F92"/>
  <c r="G92"/>
  <c r="H92"/>
  <c r="F93"/>
  <c r="G93"/>
  <c r="H93"/>
  <c r="F94"/>
  <c r="G94"/>
  <c r="H94"/>
  <c r="F95"/>
  <c r="G95"/>
  <c r="H95"/>
  <c r="F97"/>
  <c r="G97"/>
  <c r="H97"/>
  <c r="F98"/>
  <c r="G98"/>
  <c r="H98"/>
  <c r="F99"/>
  <c r="G99"/>
  <c r="G74"/>
  <c r="G71"/>
  <c r="H99"/>
  <c r="H74"/>
  <c r="F74"/>
  <c r="C99"/>
  <c r="C98"/>
  <c r="C97"/>
  <c r="C95"/>
  <c r="C94"/>
  <c r="C93"/>
  <c r="C92"/>
  <c r="C90"/>
  <c r="C89"/>
  <c r="E195"/>
  <c r="E194"/>
  <c r="E193"/>
  <c r="E190"/>
  <c r="E188"/>
  <c r="E185"/>
  <c r="H167"/>
  <c r="G167"/>
  <c r="F167"/>
  <c r="H166"/>
  <c r="G166"/>
  <c r="F166"/>
  <c r="E163"/>
  <c r="E162"/>
  <c r="E161"/>
  <c r="E159"/>
  <c r="E158"/>
  <c r="E157"/>
  <c r="E156"/>
  <c r="E154"/>
  <c r="E153"/>
  <c r="H135"/>
  <c r="G135"/>
  <c r="F135"/>
  <c r="H134"/>
  <c r="G134"/>
  <c r="F134"/>
  <c r="E131"/>
  <c r="E130"/>
  <c r="E129"/>
  <c r="E127"/>
  <c r="E126"/>
  <c r="E125"/>
  <c r="E124"/>
  <c r="E122"/>
  <c r="E121"/>
  <c r="H103"/>
  <c r="G103"/>
  <c r="F103"/>
  <c r="H102"/>
  <c r="G102"/>
  <c r="F102"/>
  <c r="E99"/>
  <c r="E98"/>
  <c r="E97"/>
  <c r="E95"/>
  <c r="E94"/>
  <c r="E93"/>
  <c r="E92"/>
  <c r="E90"/>
  <c r="E89"/>
  <c r="H71"/>
  <c r="F71"/>
  <c r="H70"/>
  <c r="G70"/>
  <c r="F70"/>
  <c r="B130"/>
  <c r="B131"/>
  <c r="B106"/>
  <c r="B107"/>
  <c r="B108"/>
  <c r="B109"/>
  <c r="B110"/>
  <c r="B111"/>
  <c r="B112"/>
  <c r="B113"/>
  <c r="B114"/>
  <c r="B115"/>
  <c r="B116"/>
  <c r="B117"/>
  <c r="B118"/>
  <c r="B119"/>
  <c r="B120"/>
  <c r="B121"/>
  <c r="B122"/>
  <c r="B123"/>
  <c r="B124"/>
  <c r="B125"/>
  <c r="B126"/>
  <c r="B127"/>
  <c r="B128"/>
  <c r="B129"/>
  <c r="B105"/>
  <c r="B162"/>
  <c r="B163"/>
  <c r="B138"/>
  <c r="B139"/>
  <c r="B140"/>
  <c r="B141"/>
  <c r="B142"/>
  <c r="B143"/>
  <c r="B144"/>
  <c r="B145"/>
  <c r="B146"/>
  <c r="B147"/>
  <c r="B148"/>
  <c r="B149"/>
  <c r="B150"/>
  <c r="B151"/>
  <c r="B152"/>
  <c r="B153"/>
  <c r="B154"/>
  <c r="B155"/>
  <c r="B156"/>
  <c r="B157"/>
  <c r="B158"/>
  <c r="B159"/>
  <c r="B160"/>
  <c r="B161"/>
  <c r="B137"/>
  <c r="B170"/>
  <c r="B171"/>
  <c r="B172"/>
  <c r="B173"/>
  <c r="B174"/>
  <c r="B175"/>
  <c r="B176"/>
  <c r="B177"/>
  <c r="B178"/>
  <c r="B179"/>
  <c r="B180"/>
  <c r="B181"/>
  <c r="B182"/>
  <c r="B183"/>
  <c r="B184"/>
  <c r="B185"/>
  <c r="B186"/>
  <c r="B187"/>
  <c r="B188"/>
  <c r="B189"/>
  <c r="B190"/>
  <c r="B191"/>
  <c r="B192"/>
  <c r="B193"/>
  <c r="B194"/>
  <c r="B195"/>
  <c r="B169"/>
  <c r="B75"/>
  <c r="B76"/>
  <c r="B77"/>
  <c r="B78"/>
  <c r="B79"/>
  <c r="B80"/>
  <c r="B81"/>
  <c r="B82"/>
  <c r="B83"/>
  <c r="B84"/>
  <c r="B85"/>
  <c r="B86"/>
  <c r="B87"/>
  <c r="B88"/>
  <c r="B89"/>
  <c r="B90"/>
  <c r="B91"/>
  <c r="B92"/>
  <c r="B93"/>
  <c r="B94"/>
  <c r="B95"/>
  <c r="B96"/>
  <c r="B97"/>
  <c r="B98"/>
  <c r="B99"/>
  <c r="B73"/>
  <c r="B74"/>
  <c r="F42"/>
  <c r="G42"/>
  <c r="H42"/>
  <c r="F43"/>
  <c r="G43"/>
  <c r="H43"/>
  <c r="F44"/>
  <c r="G44"/>
  <c r="H44"/>
  <c r="F46"/>
  <c r="G46"/>
  <c r="H46"/>
  <c r="F47"/>
  <c r="G47"/>
  <c r="H47"/>
  <c r="F48"/>
  <c r="G48"/>
  <c r="H48"/>
  <c r="F49"/>
  <c r="G49"/>
  <c r="H49"/>
  <c r="F50"/>
  <c r="G50"/>
  <c r="H50"/>
  <c r="F52"/>
  <c r="G52"/>
  <c r="H52"/>
  <c r="F53"/>
  <c r="G53"/>
  <c r="H53"/>
  <c r="F54"/>
  <c r="G54"/>
  <c r="H54"/>
  <c r="F55"/>
  <c r="G55"/>
  <c r="H55"/>
  <c r="F56"/>
  <c r="G56"/>
  <c r="H56"/>
  <c r="F57"/>
  <c r="G57"/>
  <c r="H57"/>
  <c r="F59"/>
  <c r="G59"/>
  <c r="H59"/>
  <c r="F60"/>
  <c r="G60"/>
  <c r="H60"/>
  <c r="F61"/>
  <c r="G61"/>
  <c r="H61"/>
  <c r="F62"/>
  <c r="G62"/>
  <c r="H62"/>
  <c r="F64"/>
  <c r="G64"/>
  <c r="H64"/>
  <c r="F65"/>
  <c r="G65"/>
  <c r="H65"/>
  <c r="F66"/>
  <c r="G66"/>
  <c r="H66"/>
  <c r="H41"/>
  <c r="F41"/>
  <c r="G41"/>
  <c r="C56"/>
  <c r="E56"/>
  <c r="C57"/>
  <c r="E57"/>
  <c r="C59"/>
  <c r="E59"/>
  <c r="C60"/>
  <c r="E60"/>
  <c r="C61"/>
  <c r="E61"/>
  <c r="C62"/>
  <c r="E62"/>
  <c r="C64"/>
  <c r="E64"/>
  <c r="C65"/>
  <c r="E65"/>
  <c r="C66"/>
  <c r="E66"/>
  <c r="B42"/>
  <c r="B43"/>
  <c r="B44"/>
  <c r="B45"/>
  <c r="B46"/>
  <c r="B47"/>
  <c r="B48"/>
  <c r="B49"/>
  <c r="B50"/>
  <c r="B51"/>
  <c r="B52"/>
  <c r="B53"/>
  <c r="B54"/>
  <c r="B55"/>
  <c r="B56"/>
  <c r="B57"/>
  <c r="B58"/>
  <c r="B59"/>
  <c r="B60"/>
  <c r="B61"/>
  <c r="B62"/>
  <c r="B63"/>
  <c r="B64"/>
  <c r="B65"/>
  <c r="B66"/>
  <c r="B41"/>
  <c r="B40"/>
  <c r="F10"/>
  <c r="G10"/>
  <c r="H10"/>
  <c r="F11"/>
  <c r="G11"/>
  <c r="H11"/>
  <c r="F12"/>
  <c r="G12"/>
  <c r="H12"/>
  <c r="F14"/>
  <c r="G14"/>
  <c r="H14"/>
  <c r="F15"/>
  <c r="G15"/>
  <c r="H15"/>
  <c r="F16"/>
  <c r="G16"/>
  <c r="H16"/>
  <c r="F17"/>
  <c r="G17"/>
  <c r="H17"/>
  <c r="F18"/>
  <c r="G18"/>
  <c r="H18"/>
  <c r="F20"/>
  <c r="G20"/>
  <c r="H20"/>
  <c r="F21"/>
  <c r="G21"/>
  <c r="H21"/>
  <c r="F22"/>
  <c r="G22"/>
  <c r="H22"/>
  <c r="F23"/>
  <c r="G23"/>
  <c r="H23"/>
  <c r="F24"/>
  <c r="G24"/>
  <c r="H24"/>
  <c r="F25"/>
  <c r="G25"/>
  <c r="H25"/>
  <c r="F27"/>
  <c r="G27"/>
  <c r="H27"/>
  <c r="F28"/>
  <c r="G28"/>
  <c r="H28"/>
  <c r="F29"/>
  <c r="G29"/>
  <c r="H29"/>
  <c r="F30"/>
  <c r="G30"/>
  <c r="H30"/>
  <c r="F32"/>
  <c r="G32"/>
  <c r="H32"/>
  <c r="F33"/>
  <c r="G33"/>
  <c r="H33"/>
  <c r="F34"/>
  <c r="G34"/>
  <c r="H34"/>
  <c r="H9"/>
  <c r="G9"/>
  <c r="F9"/>
  <c r="C24"/>
  <c r="E24"/>
  <c r="C25"/>
  <c r="E25"/>
  <c r="C27"/>
  <c r="E27"/>
  <c r="C28"/>
  <c r="E28"/>
  <c r="C29"/>
  <c r="E29"/>
  <c r="C30"/>
  <c r="E30"/>
  <c r="C32"/>
  <c r="E32"/>
  <c r="C33"/>
  <c r="E33"/>
  <c r="C34"/>
  <c r="E34"/>
  <c r="B33"/>
  <c r="B34"/>
  <c r="B30"/>
  <c r="B31"/>
  <c r="B32"/>
  <c r="B9"/>
  <c r="B10"/>
  <c r="B11"/>
  <c r="B12"/>
  <c r="B13"/>
  <c r="B14"/>
  <c r="B15"/>
  <c r="B16"/>
  <c r="B17"/>
  <c r="B18"/>
  <c r="B19"/>
  <c r="B20"/>
  <c r="B21"/>
  <c r="B22"/>
  <c r="B23"/>
  <c r="B24"/>
  <c r="B25"/>
  <c r="B26"/>
  <c r="B27"/>
  <c r="B28"/>
  <c r="B29"/>
  <c r="B8"/>
  <c r="C170"/>
  <c r="E170"/>
  <c r="C171"/>
  <c r="E171"/>
  <c r="C172"/>
  <c r="E172"/>
  <c r="C173"/>
  <c r="E173"/>
  <c r="C175"/>
  <c r="E175"/>
  <c r="C176"/>
  <c r="E176"/>
  <c r="C177"/>
  <c r="E177"/>
  <c r="C178"/>
  <c r="E178"/>
  <c r="C179"/>
  <c r="E179"/>
  <c r="C181"/>
  <c r="E181"/>
  <c r="C182"/>
  <c r="E182"/>
  <c r="C183"/>
  <c r="E183"/>
  <c r="C184"/>
  <c r="E184"/>
  <c r="C138"/>
  <c r="E138"/>
  <c r="C139"/>
  <c r="E139"/>
  <c r="C140"/>
  <c r="E140"/>
  <c r="C141"/>
  <c r="E141"/>
  <c r="C143"/>
  <c r="E143"/>
  <c r="C144"/>
  <c r="E144"/>
  <c r="C145"/>
  <c r="E145"/>
  <c r="C146"/>
  <c r="E146"/>
  <c r="C147"/>
  <c r="E147"/>
  <c r="C149"/>
  <c r="E149"/>
  <c r="C150"/>
  <c r="E150"/>
  <c r="C151"/>
  <c r="E151"/>
  <c r="C152"/>
  <c r="E152"/>
  <c r="A165"/>
  <c r="A133"/>
  <c r="C106"/>
  <c r="E106"/>
  <c r="C107"/>
  <c r="E107"/>
  <c r="C108"/>
  <c r="E108"/>
  <c r="C109"/>
  <c r="E109"/>
  <c r="C111"/>
  <c r="E111"/>
  <c r="C112"/>
  <c r="E112"/>
  <c r="C113"/>
  <c r="E113"/>
  <c r="C114"/>
  <c r="E114"/>
  <c r="C115"/>
  <c r="E115"/>
  <c r="C117"/>
  <c r="E117"/>
  <c r="C118"/>
  <c r="E118"/>
  <c r="C119"/>
  <c r="E119"/>
  <c r="C120"/>
  <c r="E120"/>
  <c r="A101"/>
  <c r="C74"/>
  <c r="E74"/>
  <c r="C75"/>
  <c r="E75"/>
  <c r="C76"/>
  <c r="E76"/>
  <c r="C77"/>
  <c r="E77"/>
  <c r="C79"/>
  <c r="E79"/>
  <c r="C80"/>
  <c r="E80"/>
  <c r="C81"/>
  <c r="E81"/>
  <c r="C82"/>
  <c r="E82"/>
  <c r="C83"/>
  <c r="E83"/>
  <c r="C85"/>
  <c r="E85"/>
  <c r="C86"/>
  <c r="E86"/>
  <c r="C87"/>
  <c r="E87"/>
  <c r="C88"/>
  <c r="E88"/>
  <c r="A69"/>
  <c r="C41"/>
  <c r="E41"/>
  <c r="C42"/>
  <c r="E42"/>
  <c r="C43"/>
  <c r="E43"/>
  <c r="C44"/>
  <c r="E44"/>
  <c r="C46"/>
  <c r="E46"/>
  <c r="C47"/>
  <c r="E47"/>
  <c r="C48"/>
  <c r="E48"/>
  <c r="C49"/>
  <c r="E49"/>
  <c r="C50"/>
  <c r="E50"/>
  <c r="C52"/>
  <c r="E52"/>
  <c r="C53"/>
  <c r="E53"/>
  <c r="C54"/>
  <c r="E54"/>
  <c r="C55"/>
  <c r="E55"/>
  <c r="A36"/>
  <c r="A4"/>
  <c r="C9"/>
  <c r="C10"/>
  <c r="E10"/>
  <c r="C11"/>
  <c r="E11"/>
  <c r="C12"/>
  <c r="E12"/>
  <c r="C14"/>
  <c r="E14"/>
  <c r="C15"/>
  <c r="E15"/>
  <c r="C16"/>
  <c r="E16"/>
  <c r="C17"/>
  <c r="E17"/>
  <c r="C18"/>
  <c r="E18"/>
  <c r="C20"/>
  <c r="E20"/>
  <c r="C21"/>
  <c r="E21"/>
  <c r="C22"/>
  <c r="E22"/>
  <c r="C23"/>
  <c r="E23"/>
  <c r="E71"/>
  <c r="E135"/>
  <c r="E134"/>
  <c r="E103"/>
  <c r="E102"/>
  <c r="E70"/>
  <c r="E167"/>
  <c r="E166"/>
  <c r="F6"/>
  <c r="H6"/>
  <c r="G38"/>
  <c r="E37"/>
  <c r="G6"/>
  <c r="E38"/>
  <c r="F37"/>
  <c r="F38"/>
  <c r="G37"/>
  <c r="H38"/>
  <c r="H37"/>
  <c r="F5"/>
  <c r="G5"/>
  <c r="H5"/>
  <c r="E9"/>
  <c r="E6"/>
  <c r="E5"/>
  <c r="D4" i="3"/>
  <c r="F4"/>
  <c r="C4"/>
  <c r="E4"/>
  <c r="A6"/>
  <c r="A7"/>
  <c r="A8"/>
  <c r="A9"/>
  <c r="A10"/>
  <c r="A5"/>
  <c r="D10"/>
  <c r="C10"/>
  <c r="F9"/>
  <c r="F8"/>
  <c r="F7"/>
  <c r="F10"/>
  <c r="F6"/>
  <c r="C6"/>
  <c r="D6"/>
  <c r="E6"/>
  <c r="C5"/>
  <c r="D5"/>
  <c r="E5"/>
  <c r="C7"/>
  <c r="D8"/>
  <c r="D9"/>
  <c r="D7"/>
  <c r="C8"/>
  <c r="C9"/>
  <c r="F5"/>
  <c r="E10"/>
  <c r="E9"/>
  <c r="E8"/>
  <c r="E7"/>
</calcChain>
</file>

<file path=xl/sharedStrings.xml><?xml version="1.0" encoding="utf-8"?>
<sst xmlns="http://schemas.openxmlformats.org/spreadsheetml/2006/main" count="201" uniqueCount="165">
  <si>
    <t xml:space="preserve">Gehen Sie Kriterium für Kriterium durch ihre Systeme und ermitteln sie direkt im System, über Schätzungen oder Stichproben die tatsächliche Anzahl der Fehler </t>
  </si>
  <si>
    <t>Wichtige Hinweise liefern an dieser Stelle auch die Mitarbeiter der Fachabteilungen</t>
  </si>
  <si>
    <t>4.</t>
  </si>
  <si>
    <t>Die Auswertung wird automatisch erstellt</t>
  </si>
  <si>
    <r>
      <rPr>
        <b/>
        <sz val="11"/>
        <color theme="1"/>
        <rFont val="Calibri"/>
        <family val="2"/>
        <scheme val="minor"/>
      </rPr>
      <t xml:space="preserve">Beteiligte Systeme und Datenmodelle dokumentieren. </t>
    </r>
    <r>
      <rPr>
        <sz val="11"/>
        <color theme="1"/>
        <rFont val="Calibri"/>
        <family val="2"/>
        <scheme val="minor"/>
      </rPr>
      <t xml:space="preserve">
(Tabelle: "Definieren - Systemlandschaft")</t>
    </r>
  </si>
  <si>
    <r>
      <rPr>
        <b/>
        <sz val="11"/>
        <color theme="1"/>
        <rFont val="Calibri"/>
        <family val="2"/>
        <scheme val="minor"/>
      </rPr>
      <t>Prüfkriterien und deren Auswirkungen auf Ihr Unternehmen anpassen.</t>
    </r>
    <r>
      <rPr>
        <sz val="11"/>
        <color theme="1"/>
        <rFont val="Calibri"/>
        <family val="2"/>
        <scheme val="minor"/>
      </rPr>
      <t xml:space="preserve">
(Tabelle "Definieren - Prüfkriterien")</t>
    </r>
  </si>
  <si>
    <r>
      <rPr>
        <b/>
        <sz val="11"/>
        <color theme="1"/>
        <rFont val="Calibri"/>
        <family val="2"/>
        <scheme val="minor"/>
      </rPr>
      <t>Aktuelle Datenqualität für einzelne Systeme bewerten.</t>
    </r>
    <r>
      <rPr>
        <sz val="11"/>
        <color theme="1"/>
        <rFont val="Calibri"/>
        <family val="2"/>
        <scheme val="minor"/>
      </rPr>
      <t xml:space="preserve">
(Tabelle "Messen")</t>
    </r>
  </si>
  <si>
    <t>Auswertung.
(Tabelle "Auswertung")</t>
  </si>
  <si>
    <t>Häufigkeit von Fehlern und deren mögliche Auswirkung</t>
  </si>
  <si>
    <t>Vollständigkeit - Sind alle geforderten Daten vorhanden?</t>
  </si>
  <si>
    <t>Konformität - Sind alle Werte innerhalb definierter Bereiche?</t>
  </si>
  <si>
    <t>Konsistenz - Sind die Daten über alle Systeme hinweg wiederspruchs- und dublettenfrei?</t>
  </si>
  <si>
    <t>Zusammenfassung Materialstammdaten</t>
  </si>
  <si>
    <t xml:space="preserve">Christoph.Kohler@Logica.com
</t>
  </si>
  <si>
    <t>Interne
Abläufe</t>
  </si>
  <si>
    <t>Kunden-
beziehung</t>
  </si>
  <si>
    <t>Prüfen, ob Pflichtfelder definiert und ob diese gefüllt sind. Z. B. durch Query im System oder in einem Datenextrakt.</t>
  </si>
  <si>
    <t xml:space="preserve">Wertelisten, z. B. in Excel erstellen, sortieren und auf "Ausreißer" prüfen. </t>
  </si>
  <si>
    <t>Alle Produktdaten nach Artikelnummer oder Produktname sortieren und dann auf Dubletten prüfen. Excel bietet dazu unter Daten &gt; Dublikate entfernen eine einfache Prüfung.</t>
  </si>
  <si>
    <t>Der Auswahlprozess wird erschwert, Produkt wird ggfs. weder gefunden noch verkauft</t>
  </si>
  <si>
    <t>Auswirkung auf interne  Prozesse - Beschreibung</t>
  </si>
  <si>
    <t>Auswirkung auf Kunde - Beschreibung</t>
  </si>
  <si>
    <t>Kurzanleitung Self-Assessment</t>
  </si>
  <si>
    <t>Prüfen Sie, ob die Auswertung der subjektiven Sicht auf die Daten entspricht</t>
  </si>
  <si>
    <t>1.</t>
  </si>
  <si>
    <t>Tragen Sie in die Zeilen die Systeme ein, in denen bei Ihnen Produktdaten verwaltet werden</t>
  </si>
  <si>
    <t>Füllen Sie nun die Spalten aus. Globale Felder hat jeder Datensatz, es sind z. B. Artikelnummer, Bezeichnung, Liefermenge oder Marke. Klassifikationsmerkmale habe nur die die Produkte einer Klasse, z. B. Anzahl Befestigungspunkte für Hängemöbel, Betriebsspannung für elektrische Geräte oder Bildschirmdiagonale für Bildschirme.</t>
  </si>
  <si>
    <t>2.</t>
  </si>
  <si>
    <t xml:space="preserve">Prüfen Sie, ob die aufgeführten Prüfkriterien für sie passen. </t>
  </si>
  <si>
    <t>Passen Sie die Prüfkriterien an.</t>
  </si>
  <si>
    <t>Prüfen Sie auch die Auswirkung der Prüfkriterien auf Kosten, interne Abläufe und die Kundenbeziehung. Über die Spalten D, F, H stellen Sie mit einer 1 eine Beziehung zwischen dem Kriterium und der Auswirkung her, mit einer 0 entfernen sie diese Auswirkung.</t>
  </si>
  <si>
    <t>3.</t>
  </si>
  <si>
    <t>Erhöhter Aufwand durch Prozess-Kontrolle/Nachfragen. Es wird am Prozess vorbei gearbeitet, um das Produkt doch einzuführen</t>
  </si>
  <si>
    <t>Kunde sieht veraltete Informationen.
Kunde lernt Produkte (zu) spät kennen und entscheidet sich ggfs. für Konkurrenz-Produkt</t>
  </si>
  <si>
    <t>Produkt wird für falsche Anwendung gekauft und es kommt zu einer Rücksendung. Produkt wird zum falschen Preis verkauf, der aus Kulanz gewährt werden muss.</t>
  </si>
  <si>
    <t>Informationen werden intern gesucht</t>
  </si>
  <si>
    <t>Kunde ist unsicher wenn er feststellt, dass Informationen veraltet sind.</t>
  </si>
  <si>
    <t>Die (aufwendige) Suche nach der Wahrheit beginnt, wenn der Status von Informationen fragwürdig ist.</t>
  </si>
  <si>
    <t>Kunde wählt auf Grund der falschen Informationen das Produkt/das Produkt nicht</t>
  </si>
  <si>
    <t>Rücksendung, wenn das Produkt fälschlicherweise bestellt wurde</t>
  </si>
  <si>
    <t>Sind Daten nicht korrekt? Bei wie vielen Datensätzen gibt es nach der Freigabe eine Korrektur von technischen Angaben?</t>
  </si>
  <si>
    <t>Vergleich mit Printkatalog
Externe Validierungsservices nutzen (Datenpools)
Bei Zuliefer-Teilen: Daten mit Lieferantendaten abgleichen.
Anhand der Änderungshistorie/Protokoll nachträgliche Änderungen ermitteln.</t>
  </si>
  <si>
    <t>Aufwand für nachträgliche Korrektur, ggfs. Korrektur von Folgefehlern, Suche nach der Wahrheit.</t>
  </si>
  <si>
    <t>Schadensersatzforderungen oder Strafen müssen bezahlt werden</t>
  </si>
  <si>
    <t>In Nachfolgenden Prozessen fehlt die Entscheidungsgrundlage</t>
  </si>
  <si>
    <t>Bei fehlenden Prüfzeugnissen entscheidet sich der Kunde für Konkurrenzprodukte</t>
  </si>
  <si>
    <t>Produkte unterscheiden sich nicht anhand der (technischen) Merkmale?</t>
  </si>
  <si>
    <t>Rechtlichen relevanten Informationen fehlen oder sind nicht geprüft, z. B. fehlender Ablgeich mit externen Sperrlisten (US Patriot Act - Exportbeschränkungen für Waren), fehlende Sicherheitsrelevante Prüfzeugnisse und Zulassungen?</t>
  </si>
  <si>
    <t>Fehler mit Auswirkungen</t>
  </si>
  <si>
    <t>Maximalwert bei einem Kriterium</t>
  </si>
  <si>
    <t>Sind mehr Datensätze in Bearbeitung als geplant? Bei wie vielen Produkten dauert aktuell der Datenerstellungs-Prozess zu lange?</t>
  </si>
  <si>
    <t>Auswirkung (Anzahl der Fehler)</t>
  </si>
  <si>
    <t>Pflegeaufwand erhöht sich, weil dieser "Missbrauch" zuerst gelernt werden muss. Nachfolgende Prozesse müssen dies Ausnahmen abfangen.</t>
  </si>
  <si>
    <t>In nachfolgenden Prozessen entsteht ein Harmonisierungsaufwand, Ergebnisse einer Auswertung können verfälscht werden.</t>
  </si>
  <si>
    <t>Bei falschen Gewichts- oder Verpackungsangaben können Frachtkosten falsch berechnet werden und es zu Nachzahlungen kommen</t>
  </si>
  <si>
    <t>Pflegeaufwand erhöht sich, weil die jeweilige Verwendung der Felder gelernt werden muss oder in nachfolgenden Prozessen ein Harmonisierungsaufwand entsteht.</t>
  </si>
  <si>
    <t>Daten werden mehrfach gepflegt. Die Übersichtlichkeit schwindet, eigentlich gleiche Transaktionen werden mit  verschiedenen Produkten verbunden. Ein Konsolidierungsaufwand entsteht.</t>
  </si>
  <si>
    <t>Kunde kann nicht sicher auswählen, wenn dem Kunden auf seine Anfrage zwei scheinbar indentische Produkte angeboten werden.</t>
  </si>
  <si>
    <t>Fehlbestellungen, wenn der Kunde auf der Basis falscher Informationen bestellt.</t>
  </si>
  <si>
    <t>Kunde hat ggfs. eine falsche Entscheidungsgrundlage und entscheidet sich für das falsche Produkt oder sucht bei der Konkurrenz das passende.</t>
  </si>
  <si>
    <t>Fehler wird immer wieder sichtbar und führt zur Suche nach der Wahrheit und einer (aufwendigen) Konsolidierung</t>
  </si>
  <si>
    <t>Erhöhter Prozessaufwand, Fehlerwahrscheinlichkeit steigt.</t>
  </si>
  <si>
    <t>Sich wiedersprechende Angaben können den Kunden verunsichern und zu Nachfragen führen</t>
  </si>
  <si>
    <t>Der Abgleich zwischen Systemen wird aufwendig.</t>
  </si>
  <si>
    <t>Die zentrale Verwaltung und Konsolidierung wird erschwert.</t>
  </si>
  <si>
    <t>Fehlbestellung, wenn die Artikelnummer über Vertriebsbereiche hinweg weitergegeben wird.</t>
  </si>
  <si>
    <t>Kommunikation zwischen verschiedenen Kundenbetrieben wird erschwert</t>
  </si>
  <si>
    <t>Nicht mehr verfügbare Produtke werden verkauft. Hier muss mit dem Kunden dann individuell ein Vorgehen vereinbart werden. (Zumindest erhöhte Kundenkommunikation)</t>
  </si>
  <si>
    <t xml:space="preserve">Aufwand durch Nachfrage/Unsicherheit steigt
</t>
  </si>
  <si>
    <t>Kunde wird unzufrieden, wenn er mehrfach Produkte bestellt, die nicht mehr verfügbar sind. Er geht zur Konkurrenz</t>
  </si>
  <si>
    <t>Gibt es eine Obergrenze an Produkten, die maximal in Bearbeitung sein dürfen? Oder eine Geplante dauer zwischen Anlage der Artikelnummer und Freigabe des Produktes?</t>
  </si>
  <si>
    <t>Produkt mit Katalog vergleichen.</t>
  </si>
  <si>
    <t>Prüfen ob Freigaben dokumentiert und nachvollziehbar sind. Prüfen ob dies auch für Nutzer ersichtlich ist.</t>
  </si>
  <si>
    <t>Hier prüfen, ob es im bereich der (technischen) Merkmale Dubletten gibt, d. h. dass Produkte genau identisch klassifiziert sind.</t>
  </si>
  <si>
    <t>Mit der Fachabteilung und Rechtsabteilung rechtliche Anforderungen ermitteln. In den Daten prüfen, ob diese darin auch abgebildet sind.</t>
  </si>
  <si>
    <t>0 = Nein 
1 = Ja</t>
  </si>
  <si>
    <t>Finanzielle Auswirkung (zusätzlich verursachte Kosten) - Beschreibung</t>
  </si>
  <si>
    <t>Interne Kommunikation wird behindert, wenn Produkt nicht eindeutig benannt ist.</t>
  </si>
  <si>
    <t>Synchronisation von Systemen erfolgt von Hand.</t>
  </si>
  <si>
    <t>Produkt kann nicht bestellt werden oder die Wahrscheinlichkeit einer Fehlbestellung mit Rücksendung steigt, wenn nur anhand des Namens, nicht anhand der Artikelnummer bestellt wird.
Direkt verursachte Kosten: Porto, nochmalige Lieferung, ggfs. Abschreibung des falsch gelieferten Produkts</t>
  </si>
  <si>
    <t>Wenn nicht alle Informationen in Systemen vorhanden sind, dann werden diese Informationen entweder (mehrfach) aus dem Katalog abgeschrieben oder in Schattensystemen verwaltet. Der Prozess dauert länger und ist fehleranfälliger.</t>
  </si>
  <si>
    <t>Kunde kann weniger sicher auswählen oder bestellen, ggfs. Ist eine telefonische Rücksprache notwendig</t>
  </si>
  <si>
    <t>Prozesse müssen lokal durchgeführt werden, eine zentrale, automatische Erstellung von Print, Online oder elektronischen Katalogen ist nicht möglich</t>
  </si>
  <si>
    <t>Kunde bestellt nicht in seiner Muttersprache, die Wahrscheinlichkeit für Fehlbestellungen mit Rücksendungen steigt.</t>
  </si>
  <si>
    <t>Wenn diese Werte auf der Produktklassifikation abgeleitet werden, kann ggfs. das Produkt nicht hergestellt werden.</t>
  </si>
  <si>
    <t>Ausnahmen müssen in nachfolgenden Prozessen identifiziert und abgefangen werden, ggfs. händisch korrigiert.</t>
  </si>
  <si>
    <t>Merkmalsliste erstellen, sortieren und prüfen, ob für gleiche Inhalte verschiedene Felder definiert sind, z. B. Höhe und Bauhöhe.</t>
  </si>
  <si>
    <t>Gibt es mehrere änliche Felder für gleiche Inhalte, z. B. Höhe und Bauhöhe?</t>
  </si>
  <si>
    <t>Gibt es Dubletten innerhalb eines Systems?</t>
  </si>
  <si>
    <t>Fehlen Übersetzungen?</t>
  </si>
  <si>
    <t>Produkte aus verschiedenen Systemen vergleichen.</t>
  </si>
  <si>
    <t>Prozess der Systemsynchronisation ermitteln und auf Prozessbrüche abklopfen.</t>
  </si>
  <si>
    <t>Wiedersprechende sich Angaben innerhalt eines Systems?</t>
  </si>
  <si>
    <t>Prüfen, ob sich mehrere Werte wiedersprechen, ist z. B. Nettogewicht &gt; Bruttogewicht</t>
  </si>
  <si>
    <t>Wiedersprechen sich Angaben zu einem Produkt in verschiedenen Systemen (Insbesondere z. B. Name, Artikelnummer)?</t>
  </si>
  <si>
    <t>Werden Produkte in Systemen ganz unterschiedlich modelliert (als konfigurierbares Material und als Fertigprodukt)?</t>
  </si>
  <si>
    <t>Datenmodelle der verschiedenen Systeme miteinander vergleichen.</t>
  </si>
  <si>
    <t>Wird die gleiche Artikelnummer wird von verschiedenen Systemen für unterschiedliche Produkte verwendet?</t>
  </si>
  <si>
    <t>Hierzu im Vertrieb nachfragen, ob dieses Problem bekannt ist.</t>
  </si>
  <si>
    <t>Sind Informationen veraltet? Sind insbesondere veraltete Preise vorhanden?</t>
  </si>
  <si>
    <t xml:space="preserve">Sind  Pflichtfelder wie Artikelnummer, Produktname und Produktbild nicht gefüllt? </t>
  </si>
  <si>
    <t>Fehlen unternehmensweite  Schlüssel-Informationen bei Produkten?</t>
  </si>
  <si>
    <t>Ist der Datensatz unvollständig?</t>
  </si>
  <si>
    <t>Liegen Werte außerhalb der definierten oder zu erwartenden Wertebereiche?</t>
  </si>
  <si>
    <t>Werden Felder inhaltlich unterschiedlich genutzt, z. B. Feld Gewicht sowohl mit Brutto als auch Neto-Gewicht gefüllt?</t>
  </si>
  <si>
    <t>Ist der Produktstatus bei Produkten nicht eindeutig erkennbar?</t>
  </si>
  <si>
    <t>Ist der Prüfstatus/die Freigabe der Informationen nicht nachvollziehbar?</t>
  </si>
  <si>
    <t>Prüfen, ob es einen definierten Produktstatus gibt, und ob der Produktstatus in verschiedenen Systemen auch eingehalten wird. Können z. B. Produkte, die nicht mehr verkauft werden, noch im Online-Shop gefunden werden.</t>
  </si>
  <si>
    <t>System</t>
  </si>
  <si>
    <t>Quelle für</t>
  </si>
  <si>
    <t>Empfänger von</t>
  </si>
  <si>
    <t>Anzahl Records</t>
  </si>
  <si>
    <t>ERP</t>
  </si>
  <si>
    <t>CRM</t>
  </si>
  <si>
    <t>Fehlerquote</t>
  </si>
  <si>
    <t>Kriterium</t>
  </si>
  <si>
    <t>Anzahl Records mit Fehler</t>
  </si>
  <si>
    <t>PLM</t>
  </si>
  <si>
    <t>Katalog</t>
  </si>
  <si>
    <t>Online</t>
  </si>
  <si>
    <t>BMEcat</t>
  </si>
  <si>
    <t>Anzahl Datensätze</t>
  </si>
  <si>
    <t>Kundenkommunikation nicht in der Sprache des Kunden, dadurch Unsicherheit und Nachfragen
Produkt wird falsch eingesetzt</t>
  </si>
  <si>
    <t>Falsches Produkt wird verkauft, es kommt zu Rücksendungen/Reklamationen</t>
  </si>
  <si>
    <t>Erhöhter Kommunikationsaufwand mit Kunde</t>
  </si>
  <si>
    <t>Kunde ist unsicher, Kunde geht zur Konkurrenz</t>
  </si>
  <si>
    <t>Anzahl</t>
  </si>
  <si>
    <t>Anzahl globaler Felder</t>
  </si>
  <si>
    <t>Anzahl Klassifikations-Merkmale</t>
  </si>
  <si>
    <t>Überblick über die Systemlandschaft</t>
  </si>
  <si>
    <t>Überblick über das Datenmodell</t>
  </si>
  <si>
    <t>Anzahl Quellen</t>
  </si>
  <si>
    <t>Anzahl Empfänger</t>
  </si>
  <si>
    <t>System nicht/von Hand synchronisiert</t>
  </si>
  <si>
    <t>Im System werden zusätzliche Daten angereichtert</t>
  </si>
  <si>
    <t>Anzahl händischer Schnittstellen</t>
  </si>
  <si>
    <t>Anzahl Systeme mit Datenpflege</t>
  </si>
  <si>
    <t>Ø Anzahl / Min. / Max.</t>
  </si>
  <si>
    <t>ja</t>
  </si>
  <si>
    <t>teilweise</t>
  </si>
  <si>
    <t>CRM, BMEcat</t>
  </si>
  <si>
    <t>Überlick</t>
  </si>
  <si>
    <t>Systemlandschaft</t>
  </si>
  <si>
    <t>Schnittstellen</t>
  </si>
  <si>
    <t>SRM, PLM</t>
  </si>
  <si>
    <t>System mit Datenpflege</t>
  </si>
  <si>
    <t>Stand der Synchronisierung</t>
  </si>
  <si>
    <t>Einheitlichkeit des Datenmodells</t>
  </si>
  <si>
    <t>Daten</t>
  </si>
  <si>
    <t>Einheitlichkeit der Klassifizierung</t>
  </si>
  <si>
    <t>Tipps zur Messung</t>
  </si>
  <si>
    <t>Finanziell</t>
  </si>
  <si>
    <t>Gesamt</t>
  </si>
  <si>
    <t>Auswertung</t>
  </si>
  <si>
    <t>türkise Felder bitte ausfüllen</t>
  </si>
  <si>
    <t>Mögliche Fehler in Produktstammdaten</t>
  </si>
  <si>
    <t>Aktualität - Sind aktuelle Daten verfügbar, wenn diese benötigt werden?</t>
  </si>
  <si>
    <t>Korrektheit - Bilden die Daten das Stammdatenobjekt korrekt ab?</t>
  </si>
  <si>
    <t>Sprachversionen miteinander vergleichen.</t>
  </si>
  <si>
    <t>Müssen Systeme händisch synchronisiert werden?</t>
  </si>
  <si>
    <t>Produkt mit Katalog vergleichen, ob  im Katalog weitere Informationen vorhanden sind.</t>
  </si>
  <si>
    <t>Prüfen, ob in allen System ein eindeutiger Schlüssel, z. B. Artikelnummer, vorhanden ist.</t>
  </si>
  <si>
    <t>Gibt es sinnlose Einträge in Pflichtfeldern?</t>
  </si>
  <si>
    <t>Werden Felder inhaltlich mißbraucht, z. B. Raute in Name = inaktives Produkt</t>
  </si>
  <si>
    <t>Merkmalsliste erstellen, sortieren und prüfen, ob die Inhalte klar definiert sind.</t>
  </si>
</sst>
</file>

<file path=xl/styles.xml><?xml version="1.0" encoding="utf-8"?>
<styleSheet xmlns="http://schemas.openxmlformats.org/spreadsheetml/2006/main">
  <numFmts count="1">
    <numFmt numFmtId="164" formatCode="_-* #,##0.00\ &quot;€&quot;_-;\-* #,##0.00\ &quot;€&quot;_-;_-* &quot;-&quot;??\ &quot;€&quot;_-;_-@_-"/>
  </numFmts>
  <fonts count="6">
    <font>
      <sz val="11"/>
      <color theme="1"/>
      <name val="Calibri"/>
      <family val="2"/>
      <scheme val="minor"/>
    </font>
    <font>
      <b/>
      <sz val="11"/>
      <color theme="1"/>
      <name val="Calibri"/>
      <family val="2"/>
      <scheme val="minor"/>
    </font>
    <font>
      <sz val="11"/>
      <color theme="1"/>
      <name val="Calibri"/>
      <family val="2"/>
      <scheme val="minor"/>
    </font>
    <font>
      <sz val="11"/>
      <color theme="0" tint="-0.499984740745262"/>
      <name val="Calibri"/>
      <family val="2"/>
      <scheme val="minor"/>
    </font>
    <font>
      <b/>
      <sz val="14"/>
      <color theme="1"/>
      <name val="Calibri"/>
      <family val="2"/>
      <scheme val="minor"/>
    </font>
    <font>
      <sz val="8"/>
      <name val="Verdana"/>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CC00"/>
        <bgColor indexed="64"/>
      </patternFill>
    </fill>
  </fills>
  <borders count="17">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93">
    <xf numFmtId="0" fontId="0" fillId="0" borderId="0" xfId="0"/>
    <xf numFmtId="0" fontId="0" fillId="0" borderId="0" xfId="0" applyAlignment="1">
      <alignment vertical="top" wrapText="1"/>
    </xf>
    <xf numFmtId="0" fontId="0" fillId="0" borderId="0" xfId="0" applyAlignment="1">
      <alignment vertical="top"/>
    </xf>
    <xf numFmtId="0" fontId="0" fillId="2" borderId="0" xfId="0" applyFill="1" applyAlignment="1">
      <alignment vertical="top"/>
    </xf>
    <xf numFmtId="0" fontId="0" fillId="0" borderId="0" xfId="0" applyAlignment="1" applyProtection="1">
      <alignment vertical="top"/>
      <protection locked="0"/>
    </xf>
    <xf numFmtId="0" fontId="1" fillId="0" borderId="0" xfId="0" applyFont="1" applyAlignment="1" applyProtection="1">
      <alignment vertical="top"/>
      <protection locked="0"/>
    </xf>
    <xf numFmtId="0" fontId="0" fillId="2" borderId="0" xfId="0" applyFill="1" applyAlignment="1" applyProtection="1">
      <alignment vertical="top"/>
      <protection locked="0"/>
    </xf>
    <xf numFmtId="0" fontId="1" fillId="2" borderId="0" xfId="0" applyFont="1" applyFill="1" applyAlignment="1" applyProtection="1">
      <alignment vertical="top"/>
      <protection locked="0"/>
    </xf>
    <xf numFmtId="0" fontId="0" fillId="0" borderId="0" xfId="0" applyAlignment="1" applyProtection="1">
      <alignment vertical="top" wrapText="1"/>
      <protection locked="0"/>
    </xf>
    <xf numFmtId="3" fontId="1" fillId="0" borderId="0" xfId="0" applyNumberFormat="1" applyFont="1" applyAlignment="1" applyProtection="1">
      <alignment vertical="top"/>
      <protection locked="0"/>
    </xf>
    <xf numFmtId="0" fontId="0" fillId="2" borderId="0" xfId="0" applyFill="1" applyAlignment="1" applyProtection="1">
      <alignment vertical="top" wrapText="1"/>
      <protection locked="0"/>
    </xf>
    <xf numFmtId="0" fontId="3" fillId="5" borderId="0" xfId="0" applyFont="1" applyFill="1" applyAlignment="1">
      <alignment horizontal="right" wrapText="1"/>
    </xf>
    <xf numFmtId="0" fontId="1" fillId="2" borderId="0" xfId="0" applyFont="1" applyFill="1" applyAlignment="1" applyProtection="1">
      <alignment wrapText="1"/>
      <protection locked="0"/>
    </xf>
    <xf numFmtId="0" fontId="0" fillId="2" borderId="2" xfId="0" applyFill="1" applyBorder="1" applyAlignment="1" applyProtection="1">
      <alignment wrapText="1"/>
      <protection locked="0"/>
    </xf>
    <xf numFmtId="0" fontId="0" fillId="2" borderId="0" xfId="0" applyFill="1" applyAlignment="1" applyProtection="1">
      <alignment wrapText="1"/>
      <protection locked="0"/>
    </xf>
    <xf numFmtId="0" fontId="0" fillId="2" borderId="1" xfId="0"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1" xfId="0" applyNumberFormat="1" applyFill="1" applyBorder="1" applyAlignment="1" applyProtection="1">
      <alignment horizontal="center" wrapText="1"/>
      <protection locked="0"/>
    </xf>
    <xf numFmtId="0" fontId="0" fillId="2" borderId="3" xfId="0" applyNumberFormat="1" applyFill="1" applyBorder="1" applyAlignment="1" applyProtection="1">
      <alignment horizontal="center" wrapText="1"/>
      <protection locked="0"/>
    </xf>
    <xf numFmtId="3" fontId="0" fillId="2" borderId="2" xfId="0" applyNumberFormat="1" applyFill="1" applyBorder="1" applyAlignment="1" applyProtection="1">
      <alignment horizontal="center" vertical="center" wrapText="1"/>
      <protection locked="0"/>
    </xf>
    <xf numFmtId="3" fontId="0" fillId="2" borderId="2" xfId="0" applyNumberFormat="1" applyFill="1" applyBorder="1" applyAlignment="1" applyProtection="1">
      <alignment horizontal="center" wrapText="1"/>
      <protection locked="0"/>
    </xf>
    <xf numFmtId="3" fontId="0" fillId="2" borderId="3" xfId="0" applyNumberFormat="1" applyFill="1" applyBorder="1" applyAlignment="1" applyProtection="1">
      <alignment horizontal="center" wrapText="1"/>
      <protection locked="0"/>
    </xf>
    <xf numFmtId="0" fontId="0" fillId="4" borderId="0" xfId="0" applyFill="1" applyProtection="1">
      <protection locked="0"/>
    </xf>
    <xf numFmtId="0" fontId="0" fillId="4" borderId="2" xfId="0" applyFill="1" applyBorder="1" applyProtection="1">
      <protection locked="0"/>
    </xf>
    <xf numFmtId="3" fontId="0" fillId="4" borderId="2" xfId="0" applyNumberFormat="1" applyFill="1" applyBorder="1" applyProtection="1">
      <protection locked="0"/>
    </xf>
    <xf numFmtId="0" fontId="0" fillId="0" borderId="0" xfId="0" applyProtection="1">
      <protection locked="0"/>
    </xf>
    <xf numFmtId="0" fontId="1" fillId="0" borderId="0" xfId="0" applyFont="1" applyAlignment="1" applyProtection="1">
      <alignment vertical="top" wrapText="1"/>
      <protection locked="0"/>
    </xf>
    <xf numFmtId="0" fontId="0" fillId="0" borderId="0" xfId="0" applyAlignment="1" applyProtection="1">
      <alignment horizontal="center" vertical="top" wrapText="1"/>
      <protection locked="0"/>
    </xf>
    <xf numFmtId="0" fontId="0" fillId="0" borderId="0" xfId="0" applyBorder="1" applyProtection="1">
      <protection locked="0"/>
    </xf>
    <xf numFmtId="0" fontId="0" fillId="4" borderId="0" xfId="0" applyFill="1" applyBorder="1" applyProtection="1">
      <protection locked="0"/>
    </xf>
    <xf numFmtId="0" fontId="0" fillId="0" borderId="0" xfId="0" applyBorder="1"/>
    <xf numFmtId="0" fontId="1" fillId="0" borderId="0" xfId="0" applyFont="1" applyAlignment="1" applyProtection="1">
      <alignment wrapText="1"/>
      <protection locked="0"/>
    </xf>
    <xf numFmtId="0" fontId="0" fillId="2" borderId="0" xfId="0" applyFill="1" applyProtection="1">
      <protection locked="0"/>
    </xf>
    <xf numFmtId="0" fontId="0" fillId="3" borderId="5" xfId="0" applyFill="1" applyBorder="1" applyProtection="1">
      <protection locked="0"/>
    </xf>
    <xf numFmtId="3" fontId="1" fillId="0" borderId="0" xfId="0" applyNumberFormat="1" applyFont="1" applyFill="1" applyProtection="1">
      <protection locked="0"/>
    </xf>
    <xf numFmtId="0" fontId="0" fillId="0" borderId="0" xfId="0" applyFill="1" applyProtection="1">
      <protection locked="0"/>
    </xf>
    <xf numFmtId="10" fontId="0" fillId="0" borderId="0" xfId="0" applyNumberFormat="1" applyFill="1" applyProtection="1">
      <protection locked="0"/>
    </xf>
    <xf numFmtId="1" fontId="0" fillId="0" borderId="0" xfId="0" applyNumberFormat="1" applyFill="1" applyProtection="1">
      <protection locked="0"/>
    </xf>
    <xf numFmtId="9" fontId="0" fillId="0" borderId="0" xfId="2" applyFont="1" applyFill="1" applyProtection="1">
      <protection locked="0"/>
    </xf>
    <xf numFmtId="1" fontId="0" fillId="0" borderId="0" xfId="2" applyNumberFormat="1" applyFont="1" applyFill="1" applyProtection="1">
      <protection locked="0"/>
    </xf>
    <xf numFmtId="0" fontId="1" fillId="0" borderId="0" xfId="0" applyFont="1" applyProtection="1">
      <protection locked="0"/>
    </xf>
    <xf numFmtId="10" fontId="0" fillId="0" borderId="0" xfId="2" applyNumberFormat="1" applyFont="1" applyProtection="1">
      <protection locked="0"/>
    </xf>
    <xf numFmtId="1" fontId="0" fillId="0" borderId="0" xfId="0" applyNumberFormat="1" applyProtection="1">
      <protection locked="0"/>
    </xf>
    <xf numFmtId="1" fontId="0" fillId="0" borderId="0" xfId="2" applyNumberFormat="1" applyFont="1" applyProtection="1">
      <protection locked="0"/>
    </xf>
    <xf numFmtId="0" fontId="0" fillId="0" borderId="0" xfId="0" applyAlignment="1" applyProtection="1">
      <alignment horizontal="right"/>
      <protection locked="0"/>
    </xf>
    <xf numFmtId="0" fontId="1" fillId="3" borderId="5" xfId="0" applyFont="1" applyFill="1" applyBorder="1" applyProtection="1">
      <protection locked="0"/>
    </xf>
    <xf numFmtId="49" fontId="0" fillId="0" borderId="0" xfId="0" applyNumberFormat="1" applyAlignment="1" applyProtection="1">
      <alignment horizontal="right"/>
      <protection locked="0"/>
    </xf>
    <xf numFmtId="10" fontId="0" fillId="0" borderId="0" xfId="0" applyNumberFormat="1" applyProtection="1">
      <protection locked="0"/>
    </xf>
    <xf numFmtId="1" fontId="0" fillId="0" borderId="0" xfId="1" applyNumberFormat="1" applyFont="1" applyProtection="1">
      <protection locked="0"/>
    </xf>
    <xf numFmtId="0" fontId="0" fillId="0" borderId="0" xfId="0" applyAlignment="1">
      <alignment wrapText="1"/>
    </xf>
    <xf numFmtId="0" fontId="0" fillId="0" borderId="0" xfId="0" applyNumberFormat="1" applyAlignment="1">
      <alignment wrapText="1"/>
    </xf>
    <xf numFmtId="0" fontId="4" fillId="0" borderId="0" xfId="0" applyFont="1" applyAlignment="1">
      <alignment vertical="top"/>
    </xf>
    <xf numFmtId="0" fontId="0" fillId="2" borderId="0" xfId="0" applyFill="1" applyBorder="1" applyProtection="1">
      <protection locked="0"/>
    </xf>
    <xf numFmtId="0" fontId="0" fillId="0" borderId="0" xfId="0" applyFill="1" applyBorder="1" applyProtection="1">
      <protection locked="0"/>
    </xf>
    <xf numFmtId="0" fontId="0" fillId="0" borderId="0" xfId="0" applyFill="1" applyBorder="1" applyAlignment="1" applyProtection="1">
      <alignment horizontal="right"/>
      <protection locked="0"/>
    </xf>
    <xf numFmtId="0" fontId="1" fillId="0" borderId="0" xfId="0" applyFont="1" applyBorder="1" applyProtection="1">
      <protection locked="0"/>
    </xf>
    <xf numFmtId="3" fontId="0" fillId="0" borderId="0" xfId="0" applyNumberFormat="1" applyBorder="1" applyProtection="1">
      <protection locked="0"/>
    </xf>
    <xf numFmtId="3" fontId="0" fillId="4" borderId="0" xfId="0" applyNumberFormat="1" applyFill="1" applyBorder="1" applyProtection="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center" vertical="top" wrapText="1"/>
      <protection locked="0"/>
    </xf>
    <xf numFmtId="0" fontId="0" fillId="4" borderId="7" xfId="0" applyFill="1" applyBorder="1" applyAlignment="1" applyProtection="1">
      <alignment vertical="top" wrapText="1"/>
      <protection locked="0"/>
    </xf>
    <xf numFmtId="0" fontId="0" fillId="4" borderId="7" xfId="0" applyFill="1" applyBorder="1" applyAlignment="1" applyProtection="1">
      <alignment horizontal="center" vertical="top" wrapText="1"/>
      <protection locked="0"/>
    </xf>
    <xf numFmtId="0" fontId="0" fillId="4" borderId="8" xfId="0" applyFill="1" applyBorder="1" applyAlignment="1" applyProtection="1">
      <alignment vertical="top" wrapText="1"/>
      <protection locked="0"/>
    </xf>
    <xf numFmtId="0" fontId="0" fillId="4" borderId="8" xfId="0" applyFill="1" applyBorder="1" applyAlignment="1" applyProtection="1">
      <alignment horizontal="center" vertical="top" wrapText="1"/>
      <protection locked="0"/>
    </xf>
    <xf numFmtId="0" fontId="0" fillId="0" borderId="9" xfId="0"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0" borderId="9" xfId="0" applyBorder="1" applyAlignment="1" applyProtection="1">
      <alignment horizontal="center" vertical="top" wrapText="1"/>
      <protection locked="0"/>
    </xf>
    <xf numFmtId="1" fontId="0" fillId="4" borderId="10" xfId="1" applyNumberFormat="1" applyFont="1" applyFill="1" applyBorder="1" applyAlignment="1" applyProtection="1">
      <alignment horizontal="center" vertical="top" wrapText="1"/>
      <protection locked="0"/>
    </xf>
    <xf numFmtId="1" fontId="0" fillId="4" borderId="11" xfId="1" applyNumberFormat="1" applyFont="1" applyFill="1" applyBorder="1" applyAlignment="1" applyProtection="1">
      <alignment horizontal="center" vertical="top" wrapText="1"/>
      <protection locked="0"/>
    </xf>
    <xf numFmtId="1" fontId="0" fillId="4" borderId="12" xfId="1" applyNumberFormat="1" applyFont="1" applyFill="1" applyBorder="1" applyAlignment="1" applyProtection="1">
      <alignment horizontal="center" vertical="top" wrapText="1"/>
      <protection locked="0"/>
    </xf>
    <xf numFmtId="1" fontId="0" fillId="0" borderId="9" xfId="0" applyNumberFormat="1" applyBorder="1" applyAlignment="1" applyProtection="1">
      <alignment horizontal="center" vertical="top" wrapText="1"/>
      <protection locked="0"/>
    </xf>
    <xf numFmtId="0" fontId="0" fillId="0" borderId="1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4" borderId="14" xfId="0" applyFill="1" applyBorder="1" applyAlignment="1" applyProtection="1">
      <alignment vertical="top" wrapText="1"/>
      <protection locked="0"/>
    </xf>
    <xf numFmtId="0" fontId="0" fillId="4" borderId="15" xfId="0" applyFill="1" applyBorder="1" applyAlignment="1" applyProtection="1">
      <alignment vertical="top" wrapText="1"/>
      <protection locked="0"/>
    </xf>
    <xf numFmtId="0" fontId="0" fillId="4" borderId="16" xfId="0" applyFill="1" applyBorder="1" applyAlignment="1" applyProtection="1">
      <alignment vertical="top" wrapText="1"/>
      <protection locked="0"/>
    </xf>
    <xf numFmtId="0" fontId="0" fillId="0" borderId="0" xfId="0" applyFill="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8" xfId="0" applyFill="1" applyBorder="1" applyAlignment="1">
      <alignment vertical="top" wrapText="1"/>
    </xf>
    <xf numFmtId="1" fontId="0" fillId="4" borderId="11" xfId="0" applyNumberFormat="1" applyFill="1" applyBorder="1" applyAlignment="1" applyProtection="1">
      <alignment horizontal="center" vertical="top" wrapText="1"/>
      <protection locked="0"/>
    </xf>
    <xf numFmtId="1" fontId="0" fillId="4" borderId="12" xfId="0" applyNumberFormat="1" applyFill="1" applyBorder="1" applyAlignment="1" applyProtection="1">
      <alignment horizontal="center" vertical="top" wrapText="1"/>
      <protection locked="0"/>
    </xf>
    <xf numFmtId="1" fontId="0" fillId="4" borderId="10" xfId="0" applyNumberFormat="1" applyFill="1" applyBorder="1" applyAlignment="1" applyProtection="1">
      <alignment horizontal="center" vertical="top" wrapText="1"/>
      <protection locked="0"/>
    </xf>
    <xf numFmtId="0" fontId="0" fillId="0" borderId="0" xfId="0" applyFill="1" applyBorder="1"/>
    <xf numFmtId="3" fontId="1" fillId="3" borderId="0" xfId="0" applyNumberFormat="1" applyFont="1" applyFill="1" applyBorder="1" applyProtection="1">
      <protection locked="0"/>
    </xf>
    <xf numFmtId="0" fontId="0" fillId="3" borderId="0" xfId="0" applyFill="1" applyBorder="1" applyProtection="1">
      <protection locked="0"/>
    </xf>
    <xf numFmtId="0" fontId="0" fillId="5" borderId="0" xfId="0" applyFill="1" applyAlignment="1">
      <alignment horizontal="center" vertical="top"/>
    </xf>
    <xf numFmtId="0" fontId="0" fillId="2" borderId="2" xfId="0"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0" fontId="0" fillId="2" borderId="4" xfId="0" applyFill="1" applyBorder="1" applyAlignment="1" applyProtection="1">
      <alignment horizontal="left" wrapText="1"/>
      <protection locked="0"/>
    </xf>
    <xf numFmtId="0" fontId="3" fillId="5" borderId="0" xfId="0" applyFont="1" applyFill="1" applyAlignment="1">
      <alignment horizontal="right" wrapText="1"/>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cellXfs>
  <cellStyles count="3">
    <cellStyle name="Prozent" xfId="2" builtinId="5"/>
    <cellStyle name="Standard" xfId="0" builtinId="0"/>
    <cellStyle name="Währung" xfId="1" builtinId="4"/>
  </cellStyles>
  <dxfs count="0"/>
  <tableStyles count="0" defaultTableStyle="TableStyleMedium9"/>
  <colors>
    <mruColors>
      <color rgb="FFFFCC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4" Type="http://schemas.openxmlformats.org/officeDocument/2006/relationships/worksheet" Target="worksheets/sheet4.xml"/><Relationship Id="rId10" Type="http://schemas.openxmlformats.org/officeDocument/2006/relationships/calcChain" Target="calcChain.xml"/><Relationship Id="rId5" Type="http://schemas.openxmlformats.org/officeDocument/2006/relationships/worksheet" Target="worksheets/sheet5.xml"/><Relationship Id="rId7"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sharedStrings" Target="sharedStrings.xml"/><Relationship Id="rId3" Type="http://schemas.openxmlformats.org/officeDocument/2006/relationships/worksheet" Target="worksheets/sheet3.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lang val="de-DE"/>
  <c:style val="2"/>
  <c:chart>
    <c:plotArea>
      <c:layout/>
      <c:barChart>
        <c:barDir val="col"/>
        <c:grouping val="stacked"/>
        <c:ser>
          <c:idx val="0"/>
          <c:order val="0"/>
          <c:tx>
            <c:strRef>
              <c:f>Zusammenfassung!$A$5:$B$5</c:f>
              <c:strCache>
                <c:ptCount val="1"/>
                <c:pt idx="0">
                  <c:v>ERP</c:v>
                </c:pt>
              </c:strCache>
            </c:strRef>
          </c:tx>
          <c:cat>
            <c:strRef>
              <c:f>Zusammenfassung!$C$4:$E$4</c:f>
              <c:strCache>
                <c:ptCount val="3"/>
                <c:pt idx="0">
                  <c:v>Finanziell</c:v>
                </c:pt>
                <c:pt idx="1">
                  <c:v>Interne_x000d_Abläufe</c:v>
                </c:pt>
                <c:pt idx="2">
                  <c:v>Kunden-_x000d_beziehung</c:v>
                </c:pt>
              </c:strCache>
            </c:strRef>
          </c:cat>
          <c:val>
            <c:numRef>
              <c:f>Zusammenfassung!$C$5:$E$5</c:f>
              <c:numCache>
                <c:formatCode>0</c:formatCode>
                <c:ptCount val="3"/>
                <c:pt idx="0">
                  <c:v>5195.0</c:v>
                </c:pt>
                <c:pt idx="1">
                  <c:v>23035.0</c:v>
                </c:pt>
                <c:pt idx="2">
                  <c:v>6935.0</c:v>
                </c:pt>
              </c:numCache>
            </c:numRef>
          </c:val>
        </c:ser>
        <c:ser>
          <c:idx val="1"/>
          <c:order val="1"/>
          <c:tx>
            <c:strRef>
              <c:f>Zusammenfassung!$A$6:$B$6</c:f>
              <c:strCache>
                <c:ptCount val="1"/>
                <c:pt idx="0">
                  <c:v>CRM</c:v>
                </c:pt>
              </c:strCache>
            </c:strRef>
          </c:tx>
          <c:cat>
            <c:strRef>
              <c:f>Zusammenfassung!$C$4:$E$4</c:f>
              <c:strCache>
                <c:ptCount val="3"/>
                <c:pt idx="0">
                  <c:v>Finanziell</c:v>
                </c:pt>
                <c:pt idx="1">
                  <c:v>Interne_x000d_Abläufe</c:v>
                </c:pt>
                <c:pt idx="2">
                  <c:v>Kunden-_x000d_beziehung</c:v>
                </c:pt>
              </c:strCache>
            </c:strRef>
          </c:cat>
          <c:val>
            <c:numRef>
              <c:f>Zusammenfassung!$C$6:$E$6</c:f>
              <c:numCache>
                <c:formatCode>0</c:formatCode>
                <c:ptCount val="3"/>
                <c:pt idx="0">
                  <c:v>414.0</c:v>
                </c:pt>
                <c:pt idx="1">
                  <c:v>3687.0</c:v>
                </c:pt>
                <c:pt idx="2">
                  <c:v>607.0</c:v>
                </c:pt>
              </c:numCache>
            </c:numRef>
          </c:val>
        </c:ser>
        <c:ser>
          <c:idx val="2"/>
          <c:order val="2"/>
          <c:tx>
            <c:strRef>
              <c:f>Zusammenfassung!$A$7:$B$7</c:f>
              <c:strCache>
                <c:ptCount val="1"/>
                <c:pt idx="0">
                  <c:v>PLM</c:v>
                </c:pt>
              </c:strCache>
            </c:strRef>
          </c:tx>
          <c:cat>
            <c:strRef>
              <c:f>Zusammenfassung!$C$4:$E$4</c:f>
              <c:strCache>
                <c:ptCount val="3"/>
                <c:pt idx="0">
                  <c:v>Finanziell</c:v>
                </c:pt>
                <c:pt idx="1">
                  <c:v>Interne_x000d_Abläufe</c:v>
                </c:pt>
                <c:pt idx="2">
                  <c:v>Kunden-_x000d_beziehung</c:v>
                </c:pt>
              </c:strCache>
            </c:strRef>
          </c:cat>
          <c:val>
            <c:numRef>
              <c:f>Zusammenfassung!$C$7:$E$7</c:f>
              <c:numCache>
                <c:formatCode>0</c:formatCode>
                <c:ptCount val="3"/>
                <c:pt idx="0">
                  <c:v>1340.0</c:v>
                </c:pt>
                <c:pt idx="1">
                  <c:v>5690.0</c:v>
                </c:pt>
                <c:pt idx="2">
                  <c:v>3350.0</c:v>
                </c:pt>
              </c:numCache>
            </c:numRef>
          </c:val>
        </c:ser>
        <c:ser>
          <c:idx val="3"/>
          <c:order val="3"/>
          <c:tx>
            <c:strRef>
              <c:f>Zusammenfassung!$A$8:$B$8</c:f>
              <c:strCache>
                <c:ptCount val="1"/>
                <c:pt idx="0">
                  <c:v>Katalog</c:v>
                </c:pt>
              </c:strCache>
            </c:strRef>
          </c:tx>
          <c:cat>
            <c:strRef>
              <c:f>Zusammenfassung!$C$4:$E$4</c:f>
              <c:strCache>
                <c:ptCount val="3"/>
                <c:pt idx="0">
                  <c:v>Finanziell</c:v>
                </c:pt>
                <c:pt idx="1">
                  <c:v>Interne_x000d_Abläufe</c:v>
                </c:pt>
                <c:pt idx="2">
                  <c:v>Kunden-_x000d_beziehung</c:v>
                </c:pt>
              </c:strCache>
            </c:strRef>
          </c:cat>
          <c:val>
            <c:numRef>
              <c:f>Zusammenfassung!$C$8:$E$8</c:f>
              <c:numCache>
                <c:formatCode>0</c:formatCode>
                <c:ptCount val="3"/>
                <c:pt idx="0">
                  <c:v>6050.0</c:v>
                </c:pt>
                <c:pt idx="1">
                  <c:v>26180.0</c:v>
                </c:pt>
                <c:pt idx="2">
                  <c:v>6150.0</c:v>
                </c:pt>
              </c:numCache>
            </c:numRef>
          </c:val>
        </c:ser>
        <c:ser>
          <c:idx val="4"/>
          <c:order val="4"/>
          <c:tx>
            <c:strRef>
              <c:f>Zusammenfassung!$A$9:$B$9</c:f>
              <c:strCache>
                <c:ptCount val="1"/>
                <c:pt idx="0">
                  <c:v>Online</c:v>
                </c:pt>
              </c:strCache>
            </c:strRef>
          </c:tx>
          <c:cat>
            <c:strRef>
              <c:f>Zusammenfassung!$C$4:$E$4</c:f>
              <c:strCache>
                <c:ptCount val="3"/>
                <c:pt idx="0">
                  <c:v>Finanziell</c:v>
                </c:pt>
                <c:pt idx="1">
                  <c:v>Interne_x000d_Abläufe</c:v>
                </c:pt>
                <c:pt idx="2">
                  <c:v>Kunden-_x000d_beziehung</c:v>
                </c:pt>
              </c:strCache>
            </c:strRef>
          </c:cat>
          <c:val>
            <c:numRef>
              <c:f>Zusammenfassung!$C$9:$E$9</c:f>
              <c:numCache>
                <c:formatCode>0</c:formatCode>
                <c:ptCount val="3"/>
                <c:pt idx="0">
                  <c:v>7830.0</c:v>
                </c:pt>
                <c:pt idx="1">
                  <c:v>23834.0</c:v>
                </c:pt>
                <c:pt idx="2">
                  <c:v>12834.0</c:v>
                </c:pt>
              </c:numCache>
            </c:numRef>
          </c:val>
        </c:ser>
        <c:ser>
          <c:idx val="5"/>
          <c:order val="5"/>
          <c:tx>
            <c:strRef>
              <c:f>Zusammenfassung!$A$10:$B$10</c:f>
              <c:strCache>
                <c:ptCount val="1"/>
                <c:pt idx="0">
                  <c:v>BMEcat</c:v>
                </c:pt>
              </c:strCache>
            </c:strRef>
          </c:tx>
          <c:cat>
            <c:strRef>
              <c:f>Zusammenfassung!$C$4:$E$4</c:f>
              <c:strCache>
                <c:ptCount val="3"/>
                <c:pt idx="0">
                  <c:v>Finanziell</c:v>
                </c:pt>
                <c:pt idx="1">
                  <c:v>Interne_x000d_Abläufe</c:v>
                </c:pt>
                <c:pt idx="2">
                  <c:v>Kunden-_x000d_beziehung</c:v>
                </c:pt>
              </c:strCache>
            </c:strRef>
          </c:cat>
          <c:val>
            <c:numRef>
              <c:f>Zusammenfassung!$C$10:$E$10</c:f>
              <c:numCache>
                <c:formatCode>0</c:formatCode>
                <c:ptCount val="3"/>
                <c:pt idx="0">
                  <c:v>500.0</c:v>
                </c:pt>
                <c:pt idx="1">
                  <c:v>1560.0</c:v>
                </c:pt>
                <c:pt idx="2">
                  <c:v>560.0</c:v>
                </c:pt>
              </c:numCache>
            </c:numRef>
          </c:val>
        </c:ser>
        <c:overlap val="100"/>
        <c:axId val="443630392"/>
        <c:axId val="443633592"/>
      </c:barChart>
      <c:catAx>
        <c:axId val="443630392"/>
        <c:scaling>
          <c:orientation val="minMax"/>
        </c:scaling>
        <c:axPos val="b"/>
        <c:tickLblPos val="nextTo"/>
        <c:crossAx val="443633592"/>
        <c:crosses val="autoZero"/>
        <c:auto val="1"/>
        <c:lblAlgn val="ctr"/>
        <c:lblOffset val="100"/>
      </c:catAx>
      <c:valAx>
        <c:axId val="443633592"/>
        <c:scaling>
          <c:orientation val="minMax"/>
        </c:scaling>
        <c:axPos val="l"/>
        <c:majorGridlines/>
        <c:numFmt formatCode="0" sourceLinked="1"/>
        <c:tickLblPos val="nextTo"/>
        <c:crossAx val="443630392"/>
        <c:crosses val="autoZero"/>
        <c:crossBetween val="between"/>
      </c:valAx>
    </c:plotArea>
    <c:legend>
      <c:legendPos val="r"/>
      <c:layout/>
    </c:legend>
    <c:plotVisOnly val="1"/>
  </c:chart>
  <c:printSettings>
    <c:headerFooter/>
    <c:pageMargins b="0.787401575" l="0.700000000000001" r="0.700000000000001" t="0.7874015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style val="2"/>
  <c:chart>
    <c:plotArea>
      <c:layout/>
      <c:barChart>
        <c:barDir val="col"/>
        <c:grouping val="stacked"/>
        <c:ser>
          <c:idx val="0"/>
          <c:order val="0"/>
          <c:tx>
            <c:strRef>
              <c:f>Zusammenfassung!$A$5:$B$5</c:f>
              <c:strCache>
                <c:ptCount val="1"/>
                <c:pt idx="0">
                  <c:v>ERP</c:v>
                </c:pt>
              </c:strCache>
            </c:strRef>
          </c:tx>
          <c:cat>
            <c:strRef>
              <c:f>Zusammenfassung!$C$4:$E$4</c:f>
              <c:strCache>
                <c:ptCount val="3"/>
                <c:pt idx="0">
                  <c:v>Finanziell</c:v>
                </c:pt>
                <c:pt idx="1">
                  <c:v>Interne_x000d_Abläufe</c:v>
                </c:pt>
                <c:pt idx="2">
                  <c:v>Kunden-_x000d_beziehung</c:v>
                </c:pt>
              </c:strCache>
            </c:strRef>
          </c:cat>
          <c:val>
            <c:numRef>
              <c:f>Zusammenfassung!$C$5:$E$5</c:f>
              <c:numCache>
                <c:formatCode>0</c:formatCode>
                <c:ptCount val="3"/>
                <c:pt idx="0">
                  <c:v>5195.0</c:v>
                </c:pt>
                <c:pt idx="1">
                  <c:v>23035.0</c:v>
                </c:pt>
                <c:pt idx="2">
                  <c:v>6935.0</c:v>
                </c:pt>
              </c:numCache>
            </c:numRef>
          </c:val>
        </c:ser>
        <c:ser>
          <c:idx val="1"/>
          <c:order val="1"/>
          <c:tx>
            <c:strRef>
              <c:f>Zusammenfassung!$A$6:$B$6</c:f>
              <c:strCache>
                <c:ptCount val="1"/>
                <c:pt idx="0">
                  <c:v>CRM</c:v>
                </c:pt>
              </c:strCache>
            </c:strRef>
          </c:tx>
          <c:cat>
            <c:strRef>
              <c:f>Zusammenfassung!$C$4:$E$4</c:f>
              <c:strCache>
                <c:ptCount val="3"/>
                <c:pt idx="0">
                  <c:v>Finanziell</c:v>
                </c:pt>
                <c:pt idx="1">
                  <c:v>Interne_x000d_Abläufe</c:v>
                </c:pt>
                <c:pt idx="2">
                  <c:v>Kunden-_x000d_beziehung</c:v>
                </c:pt>
              </c:strCache>
            </c:strRef>
          </c:cat>
          <c:val>
            <c:numRef>
              <c:f>Zusammenfassung!$C$6:$E$6</c:f>
              <c:numCache>
                <c:formatCode>0</c:formatCode>
                <c:ptCount val="3"/>
                <c:pt idx="0">
                  <c:v>414.0</c:v>
                </c:pt>
                <c:pt idx="1">
                  <c:v>3687.0</c:v>
                </c:pt>
                <c:pt idx="2">
                  <c:v>607.0</c:v>
                </c:pt>
              </c:numCache>
            </c:numRef>
          </c:val>
        </c:ser>
        <c:ser>
          <c:idx val="2"/>
          <c:order val="2"/>
          <c:tx>
            <c:strRef>
              <c:f>Zusammenfassung!$A$7:$B$7</c:f>
              <c:strCache>
                <c:ptCount val="1"/>
                <c:pt idx="0">
                  <c:v>PLM</c:v>
                </c:pt>
              </c:strCache>
            </c:strRef>
          </c:tx>
          <c:cat>
            <c:strRef>
              <c:f>Zusammenfassung!$C$4:$E$4</c:f>
              <c:strCache>
                <c:ptCount val="3"/>
                <c:pt idx="0">
                  <c:v>Finanziell</c:v>
                </c:pt>
                <c:pt idx="1">
                  <c:v>Interne_x000d_Abläufe</c:v>
                </c:pt>
                <c:pt idx="2">
                  <c:v>Kunden-_x000d_beziehung</c:v>
                </c:pt>
              </c:strCache>
            </c:strRef>
          </c:cat>
          <c:val>
            <c:numRef>
              <c:f>Zusammenfassung!$C$7:$E$7</c:f>
              <c:numCache>
                <c:formatCode>0</c:formatCode>
                <c:ptCount val="3"/>
                <c:pt idx="0">
                  <c:v>1340.0</c:v>
                </c:pt>
                <c:pt idx="1">
                  <c:v>5690.0</c:v>
                </c:pt>
                <c:pt idx="2">
                  <c:v>3350.0</c:v>
                </c:pt>
              </c:numCache>
            </c:numRef>
          </c:val>
        </c:ser>
        <c:ser>
          <c:idx val="3"/>
          <c:order val="3"/>
          <c:tx>
            <c:strRef>
              <c:f>Zusammenfassung!$A$8:$B$8</c:f>
              <c:strCache>
                <c:ptCount val="1"/>
                <c:pt idx="0">
                  <c:v>Katalog</c:v>
                </c:pt>
              </c:strCache>
            </c:strRef>
          </c:tx>
          <c:cat>
            <c:strRef>
              <c:f>Zusammenfassung!$C$4:$E$4</c:f>
              <c:strCache>
                <c:ptCount val="3"/>
                <c:pt idx="0">
                  <c:v>Finanziell</c:v>
                </c:pt>
                <c:pt idx="1">
                  <c:v>Interne_x000d_Abläufe</c:v>
                </c:pt>
                <c:pt idx="2">
                  <c:v>Kunden-_x000d_beziehung</c:v>
                </c:pt>
              </c:strCache>
            </c:strRef>
          </c:cat>
          <c:val>
            <c:numRef>
              <c:f>Zusammenfassung!$C$8:$E$8</c:f>
              <c:numCache>
                <c:formatCode>0</c:formatCode>
                <c:ptCount val="3"/>
                <c:pt idx="0">
                  <c:v>6050.0</c:v>
                </c:pt>
                <c:pt idx="1">
                  <c:v>26180.0</c:v>
                </c:pt>
                <c:pt idx="2">
                  <c:v>6150.0</c:v>
                </c:pt>
              </c:numCache>
            </c:numRef>
          </c:val>
        </c:ser>
        <c:ser>
          <c:idx val="4"/>
          <c:order val="4"/>
          <c:tx>
            <c:strRef>
              <c:f>Zusammenfassung!$A$9:$B$9</c:f>
              <c:strCache>
                <c:ptCount val="1"/>
                <c:pt idx="0">
                  <c:v>Online</c:v>
                </c:pt>
              </c:strCache>
            </c:strRef>
          </c:tx>
          <c:cat>
            <c:strRef>
              <c:f>Zusammenfassung!$C$4:$E$4</c:f>
              <c:strCache>
                <c:ptCount val="3"/>
                <c:pt idx="0">
                  <c:v>Finanziell</c:v>
                </c:pt>
                <c:pt idx="1">
                  <c:v>Interne_x000d_Abläufe</c:v>
                </c:pt>
                <c:pt idx="2">
                  <c:v>Kunden-_x000d_beziehung</c:v>
                </c:pt>
              </c:strCache>
            </c:strRef>
          </c:cat>
          <c:val>
            <c:numRef>
              <c:f>Zusammenfassung!$C$9:$E$9</c:f>
              <c:numCache>
                <c:formatCode>0</c:formatCode>
                <c:ptCount val="3"/>
                <c:pt idx="0">
                  <c:v>7830.0</c:v>
                </c:pt>
                <c:pt idx="1">
                  <c:v>23834.0</c:v>
                </c:pt>
                <c:pt idx="2">
                  <c:v>12834.0</c:v>
                </c:pt>
              </c:numCache>
            </c:numRef>
          </c:val>
        </c:ser>
        <c:ser>
          <c:idx val="5"/>
          <c:order val="5"/>
          <c:tx>
            <c:strRef>
              <c:f>Zusammenfassung!$A$10:$B$10</c:f>
              <c:strCache>
                <c:ptCount val="1"/>
                <c:pt idx="0">
                  <c:v>BMEcat</c:v>
                </c:pt>
              </c:strCache>
            </c:strRef>
          </c:tx>
          <c:cat>
            <c:strRef>
              <c:f>Zusammenfassung!$C$4:$E$4</c:f>
              <c:strCache>
                <c:ptCount val="3"/>
                <c:pt idx="0">
                  <c:v>Finanziell</c:v>
                </c:pt>
                <c:pt idx="1">
                  <c:v>Interne_x000d_Abläufe</c:v>
                </c:pt>
                <c:pt idx="2">
                  <c:v>Kunden-_x000d_beziehung</c:v>
                </c:pt>
              </c:strCache>
            </c:strRef>
          </c:cat>
          <c:val>
            <c:numRef>
              <c:f>Zusammenfassung!$C$10:$E$10</c:f>
              <c:numCache>
                <c:formatCode>0</c:formatCode>
                <c:ptCount val="3"/>
                <c:pt idx="0">
                  <c:v>500.0</c:v>
                </c:pt>
                <c:pt idx="1">
                  <c:v>1560.0</c:v>
                </c:pt>
                <c:pt idx="2">
                  <c:v>560.0</c:v>
                </c:pt>
              </c:numCache>
            </c:numRef>
          </c:val>
        </c:ser>
        <c:overlap val="100"/>
        <c:axId val="530461064"/>
        <c:axId val="539862200"/>
      </c:barChart>
      <c:catAx>
        <c:axId val="530461064"/>
        <c:scaling>
          <c:orientation val="minMax"/>
        </c:scaling>
        <c:axPos val="b"/>
        <c:tickLblPos val="nextTo"/>
        <c:crossAx val="539862200"/>
        <c:crosses val="autoZero"/>
        <c:auto val="1"/>
        <c:lblAlgn val="ctr"/>
        <c:lblOffset val="100"/>
      </c:catAx>
      <c:valAx>
        <c:axId val="539862200"/>
        <c:scaling>
          <c:orientation val="minMax"/>
        </c:scaling>
        <c:axPos val="l"/>
        <c:majorGridlines/>
        <c:numFmt formatCode="0" sourceLinked="1"/>
        <c:tickLblPos val="nextTo"/>
        <c:crossAx val="530461064"/>
        <c:crosses val="autoZero"/>
        <c:crossBetween val="between"/>
      </c:valAx>
    </c:plotArea>
    <c:legend>
      <c:legendPos val="r"/>
    </c:legend>
    <c:plotVisOnly val="1"/>
  </c:chart>
  <c:printSettings>
    <c:headerFooter/>
    <c:pageMargins b="0.787401575" l="0.700000000000001" r="0.700000000000001" t="0.7874015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35719</xdr:colOff>
      <xdr:row>17</xdr:row>
      <xdr:rowOff>23813</xdr:rowOff>
    </xdr:from>
    <xdr:to>
      <xdr:col>2</xdr:col>
      <xdr:colOff>2559844</xdr:colOff>
      <xdr:row>29</xdr:row>
      <xdr:rowOff>133350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123825</xdr:colOff>
      <xdr:row>0</xdr:row>
      <xdr:rowOff>123825</xdr:rowOff>
    </xdr:from>
    <xdr:to>
      <xdr:col>1</xdr:col>
      <xdr:colOff>644325</xdr:colOff>
      <xdr:row>0</xdr:row>
      <xdr:rowOff>808950</xdr:rowOff>
    </xdr:to>
    <xdr:pic>
      <xdr:nvPicPr>
        <xdr:cNvPr id="3" name="Picture 8"/>
        <xdr:cNvPicPr>
          <a:picLocks noChangeAspect="1" noChangeArrowheads="1"/>
        </xdr:cNvPicPr>
      </xdr:nvPicPr>
      <xdr:blipFill>
        <a:blip xmlns:r="http://schemas.openxmlformats.org/officeDocument/2006/relationships" r:embed="rId2"/>
        <a:srcRect/>
        <a:stretch>
          <a:fillRect/>
        </a:stretch>
      </xdr:blipFill>
      <xdr:spPr bwMode="gray">
        <a:xfrm>
          <a:off x="123825" y="123825"/>
          <a:ext cx="1282500" cy="685125"/>
        </a:xfrm>
        <a:prstGeom prst="rect">
          <a:avLst/>
        </a:prstGeom>
        <a:noFill/>
        <a:ln w="9525" algn="ctr">
          <a:noFill/>
          <a:miter lim="800000"/>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127058</xdr:colOff>
      <xdr:row>0</xdr:row>
      <xdr:rowOff>105830</xdr:rowOff>
    </xdr:from>
    <xdr:to>
      <xdr:col>1</xdr:col>
      <xdr:colOff>488808</xdr:colOff>
      <xdr:row>0</xdr:row>
      <xdr:rowOff>790955</xdr:rowOff>
    </xdr:to>
    <xdr:pic>
      <xdr:nvPicPr>
        <xdr:cNvPr id="3" name="Picture 8"/>
        <xdr:cNvPicPr>
          <a:picLocks noChangeAspect="1" noChangeArrowheads="1"/>
        </xdr:cNvPicPr>
      </xdr:nvPicPr>
      <xdr:blipFill>
        <a:blip xmlns:r="http://schemas.openxmlformats.org/officeDocument/2006/relationships" r:embed="rId1"/>
        <a:srcRect/>
        <a:stretch>
          <a:fillRect/>
        </a:stretch>
      </xdr:blipFill>
      <xdr:spPr bwMode="gray">
        <a:xfrm>
          <a:off x="127058" y="105830"/>
          <a:ext cx="1282500" cy="685125"/>
        </a:xfrm>
        <a:prstGeom prst="rect">
          <a:avLst/>
        </a:prstGeom>
        <a:noFill/>
        <a:ln w="9525" algn="ctr">
          <a:noFill/>
          <a:miter lim="800000"/>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158750</xdr:colOff>
      <xdr:row>0</xdr:row>
      <xdr:rowOff>142875</xdr:rowOff>
    </xdr:from>
    <xdr:to>
      <xdr:col>0</xdr:col>
      <xdr:colOff>1441250</xdr:colOff>
      <xdr:row>0</xdr:row>
      <xdr:rowOff>828000</xdr:rowOff>
    </xdr:to>
    <xdr:pic>
      <xdr:nvPicPr>
        <xdr:cNvPr id="3" name="Picture 8"/>
        <xdr:cNvPicPr>
          <a:picLocks noChangeAspect="1" noChangeArrowheads="1"/>
        </xdr:cNvPicPr>
      </xdr:nvPicPr>
      <xdr:blipFill>
        <a:blip xmlns:r="http://schemas.openxmlformats.org/officeDocument/2006/relationships" r:embed="rId1"/>
        <a:srcRect/>
        <a:stretch>
          <a:fillRect/>
        </a:stretch>
      </xdr:blipFill>
      <xdr:spPr bwMode="gray">
        <a:xfrm>
          <a:off x="158750" y="142875"/>
          <a:ext cx="1282500" cy="685125"/>
        </a:xfrm>
        <a:prstGeom prst="rect">
          <a:avLst/>
        </a:prstGeom>
        <a:noFill/>
        <a:ln w="9525" algn="ctr">
          <a:noFill/>
          <a:miter lim="800000"/>
          <a:headEnd/>
          <a:tailEn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174625</xdr:colOff>
      <xdr:row>0</xdr:row>
      <xdr:rowOff>127000</xdr:rowOff>
    </xdr:from>
    <xdr:to>
      <xdr:col>1</xdr:col>
      <xdr:colOff>695125</xdr:colOff>
      <xdr:row>0</xdr:row>
      <xdr:rowOff>812125</xdr:rowOff>
    </xdr:to>
    <xdr:pic>
      <xdr:nvPicPr>
        <xdr:cNvPr id="4" name="Picture 8"/>
        <xdr:cNvPicPr>
          <a:picLocks noChangeAspect="1" noChangeArrowheads="1"/>
        </xdr:cNvPicPr>
      </xdr:nvPicPr>
      <xdr:blipFill>
        <a:blip xmlns:r="http://schemas.openxmlformats.org/officeDocument/2006/relationships" r:embed="rId1"/>
        <a:srcRect/>
        <a:stretch>
          <a:fillRect/>
        </a:stretch>
      </xdr:blipFill>
      <xdr:spPr bwMode="gray">
        <a:xfrm>
          <a:off x="174625" y="127000"/>
          <a:ext cx="1282500" cy="685125"/>
        </a:xfrm>
        <a:prstGeom prst="rect">
          <a:avLst/>
        </a:prstGeom>
        <a:noFill/>
        <a:ln w="9525" algn="ctr">
          <a:noFill/>
          <a:miter lim="800000"/>
          <a:headEnd/>
          <a:tailEnd/>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11</xdr:row>
      <xdr:rowOff>0</xdr:rowOff>
    </xdr:from>
    <xdr:to>
      <xdr:col>4</xdr:col>
      <xdr:colOff>1285875</xdr:colOff>
      <xdr:row>25</xdr:row>
      <xdr:rowOff>76200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111125</xdr:colOff>
      <xdr:row>0</xdr:row>
      <xdr:rowOff>111125</xdr:rowOff>
    </xdr:from>
    <xdr:to>
      <xdr:col>1</xdr:col>
      <xdr:colOff>631625</xdr:colOff>
      <xdr:row>0</xdr:row>
      <xdr:rowOff>796250</xdr:rowOff>
    </xdr:to>
    <xdr:pic>
      <xdr:nvPicPr>
        <xdr:cNvPr id="4" name="Picture 8"/>
        <xdr:cNvPicPr>
          <a:picLocks noChangeAspect="1" noChangeArrowheads="1"/>
        </xdr:cNvPicPr>
      </xdr:nvPicPr>
      <xdr:blipFill>
        <a:blip xmlns:r="http://schemas.openxmlformats.org/officeDocument/2006/relationships" r:embed="rId2"/>
        <a:srcRect/>
        <a:stretch>
          <a:fillRect/>
        </a:stretch>
      </xdr:blipFill>
      <xdr:spPr bwMode="gray">
        <a:xfrm>
          <a:off x="111125" y="111125"/>
          <a:ext cx="1282500" cy="685125"/>
        </a:xfrm>
        <a:prstGeom prst="rect">
          <a:avLst/>
        </a:prstGeom>
        <a:noFill/>
        <a:ln w="9525" algn="ctr">
          <a:noFill/>
          <a:miter lim="800000"/>
          <a:headEnd/>
          <a:tailEnd/>
        </a:ln>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23"/>
  <sheetViews>
    <sheetView tabSelected="1" workbookViewId="0">
      <selection activeCell="A22" sqref="A22"/>
    </sheetView>
  </sheetViews>
  <sheetFormatPr baseColWidth="10" defaultRowHeight="14"/>
  <cols>
    <col min="1" max="1" width="6.5" style="2" customWidth="1"/>
    <col min="2" max="2" width="91.33203125" style="49" customWidth="1"/>
  </cols>
  <sheetData>
    <row r="1" spans="1:2" ht="18">
      <c r="A1" s="51" t="s">
        <v>22</v>
      </c>
    </row>
    <row r="3" spans="1:2" ht="28">
      <c r="A3" s="2" t="s">
        <v>24</v>
      </c>
      <c r="B3" s="49" t="s">
        <v>4</v>
      </c>
    </row>
    <row r="5" spans="1:2">
      <c r="B5" s="49" t="s">
        <v>25</v>
      </c>
    </row>
    <row r="6" spans="1:2" ht="42">
      <c r="B6" s="50" t="s">
        <v>26</v>
      </c>
    </row>
    <row r="7" spans="1:2">
      <c r="B7" s="50"/>
    </row>
    <row r="8" spans="1:2" ht="28">
      <c r="A8" s="2" t="s">
        <v>27</v>
      </c>
      <c r="B8" s="49" t="s">
        <v>5</v>
      </c>
    </row>
    <row r="10" spans="1:2">
      <c r="B10" s="49" t="s">
        <v>28</v>
      </c>
    </row>
    <row r="11" spans="1:2">
      <c r="B11" s="49" t="s">
        <v>29</v>
      </c>
    </row>
    <row r="12" spans="1:2" ht="42">
      <c r="B12" s="50" t="s">
        <v>30</v>
      </c>
    </row>
    <row r="13" spans="1:2">
      <c r="B13" s="50"/>
    </row>
    <row r="14" spans="1:2" ht="28">
      <c r="A14" s="2" t="s">
        <v>31</v>
      </c>
      <c r="B14" s="49" t="s">
        <v>6</v>
      </c>
    </row>
    <row r="16" spans="1:2" ht="28">
      <c r="B16" s="49" t="s">
        <v>0</v>
      </c>
    </row>
    <row r="17" spans="1:2">
      <c r="B17" s="49" t="s">
        <v>1</v>
      </c>
    </row>
    <row r="19" spans="1:2" ht="28">
      <c r="A19" s="2" t="s">
        <v>2</v>
      </c>
      <c r="B19" s="49" t="s">
        <v>7</v>
      </c>
    </row>
    <row r="21" spans="1:2">
      <c r="B21" s="49" t="s">
        <v>3</v>
      </c>
    </row>
    <row r="23" spans="1:2">
      <c r="A23" s="2" t="s">
        <v>23</v>
      </c>
    </row>
  </sheetData>
  <phoneticPr fontId="5" type="noConversion"/>
  <pageMargins left="0.7" right="0.7" top="0.78740157499999996" bottom="0.78740157499999996"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50"/>
  <sheetViews>
    <sheetView topLeftCell="A3" zoomScaleSheetLayoutView="100" workbookViewId="0">
      <selection activeCell="C28" sqref="C28"/>
    </sheetView>
  </sheetViews>
  <sheetFormatPr baseColWidth="10" defaultRowHeight="14"/>
  <cols>
    <col min="1" max="1" width="10.83203125" style="2"/>
    <col min="2" max="2" width="30.6640625" style="2" bestFit="1" customWidth="1"/>
    <col min="3" max="3" width="103.5" style="2" customWidth="1"/>
    <col min="4" max="4" width="15.5" style="2" customWidth="1"/>
    <col min="5" max="5" width="30.6640625" style="2" customWidth="1"/>
    <col min="6" max="16384" width="10.83203125" style="2"/>
  </cols>
  <sheetData>
    <row r="1" spans="1:5" ht="72" customHeight="1">
      <c r="A1" s="86"/>
      <c r="B1" s="86"/>
      <c r="C1" s="11" t="s">
        <v>13</v>
      </c>
    </row>
    <row r="2" spans="1:5">
      <c r="A2" s="4"/>
      <c r="B2" s="4"/>
      <c r="C2" s="4"/>
      <c r="D2" s="4"/>
      <c r="E2" s="4"/>
    </row>
    <row r="3" spans="1:5">
      <c r="A3" s="5" t="s">
        <v>12</v>
      </c>
      <c r="B3" s="4"/>
      <c r="C3" s="4"/>
      <c r="D3" s="4"/>
      <c r="E3" s="4"/>
    </row>
    <row r="4" spans="1:5">
      <c r="A4" s="4"/>
      <c r="B4" s="4"/>
      <c r="C4" s="4"/>
      <c r="D4" s="4"/>
      <c r="E4" s="4"/>
    </row>
    <row r="5" spans="1:5" s="3" customFormat="1">
      <c r="A5" s="6"/>
      <c r="B5" s="7" t="s">
        <v>142</v>
      </c>
      <c r="C5" s="6"/>
      <c r="D5" s="6"/>
      <c r="E5" s="6"/>
    </row>
    <row r="6" spans="1:5">
      <c r="A6" s="4"/>
      <c r="B6" s="5" t="s">
        <v>141</v>
      </c>
      <c r="C6" s="8" t="str">
        <f>CONCATENATE("In ",'Definieren - Systemlandschaft'!A6," Systemen verwalten Sie durchschnittlich ",'Definieren - Systemlandschaft'!F7," Produkte und Ihre Daten.")</f>
        <v>In 6 Systemen verwalten Sie durchschnittlich 15833 Produkte und Ihre Daten.</v>
      </c>
      <c r="D6" s="4"/>
      <c r="E6" s="4"/>
    </row>
    <row r="7" spans="1:5" ht="28">
      <c r="A7" s="4"/>
      <c r="B7" s="9" t="s">
        <v>143</v>
      </c>
      <c r="C7" s="8" t="str">
        <f>CONCATENATE('Definieren - Systemlandschaft'!B6, " der Systeme sind Datenquellen und ",'Definieren - Systemlandschaft'!C6," Systeme empfangen Daten direkt. ",'Definieren - Systemlandschaft'!D6," Schnittstellen sind bisher nicht automatisiert und damit eine besondere Fehlerquelle.")</f>
        <v>2 der Systeme sind Datenquellen und 3 Systeme empfangen Daten direkt. 3 Schnittstellen sind bisher nicht automatisiert und damit eine besondere Fehlerquelle.</v>
      </c>
      <c r="D7" s="4"/>
      <c r="E7" s="4"/>
    </row>
    <row r="8" spans="1:5" ht="28">
      <c r="A8" s="4"/>
      <c r="B8" s="5" t="s">
        <v>145</v>
      </c>
      <c r="C8" s="8" t="str">
        <f>CONCATENATE(IF(E7=1,"Sie haben eine zentrale Datepflege. ","Sie haben eine verteilte Datenpflege mit der Gefahr der Mehrfachpflege und dem Entstehen von Inkonsistenzen. "), "In ",'Definieren - Systemlandschaft'!E6," von ",'Definieren - Systemlandschaft'!A6," Systemen werden Daten gepflegt.")</f>
        <v>Sie haben eine verteilte Datenpflege mit der Gefahr der Mehrfachpflege und dem Entstehen von Inkonsistenzen. In 6 von 6 Systemen werden Daten gepflegt.</v>
      </c>
      <c r="D8" s="4"/>
      <c r="E8" s="4"/>
    </row>
    <row r="9" spans="1:5">
      <c r="A9" s="4"/>
      <c r="B9" s="4"/>
      <c r="C9" s="8"/>
      <c r="D9" s="4"/>
      <c r="E9" s="4"/>
    </row>
    <row r="10" spans="1:5" s="3" customFormat="1">
      <c r="A10" s="6"/>
      <c r="B10" s="7" t="s">
        <v>148</v>
      </c>
      <c r="C10" s="10"/>
      <c r="D10" s="6"/>
      <c r="E10" s="6"/>
    </row>
    <row r="11" spans="1:5" ht="28">
      <c r="A11" s="4"/>
      <c r="B11" s="5" t="s">
        <v>146</v>
      </c>
      <c r="C11" s="8" t="str">
        <f>(IF(('Definieren - Systemlandschaft'!F8*1.5) &lt; ('Definieren - Systemlandschaft'!F9),CONCATENATE("Sie haben wahrscheinlich eine heterogene Datenbasis, die minimale Anzahl der Datensätze beträgt ",'Definieren - Systemlandschaft'!F8,"  Produkte, die maximale Anzahl beträgt ",'Definieren - Systemlandschaft'!F9,". Das ist das ",('Definieren - Systemlandschaft'!F9/'Definieren - Systemlandschaft'!F8),"-fache. Im Durchschnitt haben Sie ",'Definieren - Systemlandschaft'!F7," Produkte und Ihre Daten."),CONCATENATE("Eine gut abgeglichene Datenbasis, da die Anzahl der Datensätze in den Systemen etwa gleich ist")))</f>
        <v>Sie haben wahrscheinlich eine heterogene Datenbasis, die minimale Anzahl der Datensätze beträgt 10000  Produkte, die maximale Anzahl beträgt 25000. Das ist das 2,5-fache. Im Durchschnitt haben Sie 15833 Produkte und Ihre Daten.</v>
      </c>
      <c r="D11" s="4"/>
      <c r="E11" s="4"/>
    </row>
    <row r="12" spans="1:5" ht="28">
      <c r="A12" s="4"/>
      <c r="B12" s="5" t="s">
        <v>147</v>
      </c>
      <c r="C12" s="8" t="str">
        <f>(IF(('Definieren - Systemlandschaft'!G8*1.2) &lt; ('Definieren - Systemlandschaft'!G9),CONCATENATE("Sie haben wahrscheinlich ein heterogenes Datemodell in den verschiedenen Systemen, die minimale Anzahl der Felder beträgt ",'Definieren - Systemlandschaft'!G8,", die maximale Anzahl beträgt ",'Definieren - Systemlandschaft'!G9,". Das ist das ",('Definieren - Systemlandschaft'!G9/'Definieren - Systemlandschaft'!G8),"-fache."),CONCATENATE("Eine homogenes Datenmodell, da die Anzahl der Felder in den Systemen etwa gleich ist")))</f>
        <v>Sie haben wahrscheinlich ein heterogenes Datemodell in den verschiedenen Systemen, die minimale Anzahl der Felder beträgt 30, die maximale Anzahl beträgt 50. Das ist das 1,66666666666667-fache.</v>
      </c>
      <c r="D12" s="4"/>
      <c r="E12" s="4"/>
    </row>
    <row r="13" spans="1:5" ht="28">
      <c r="A13" s="4"/>
      <c r="B13" s="5" t="s">
        <v>149</v>
      </c>
      <c r="C13" s="8" t="str">
        <f>(IF(('Definieren - Systemlandschaft'!H8*1.2) &lt; ('Definieren - Systemlandschaft'!H9),CONCATENATE("Sie haben wahrscheinlich ein heterogene Klassifizierung in den verschiedenen Systemen, die minimale Anzahl der Klassifikationsmerkmale beträgt ",'Definieren - Systemlandschaft'!H8,", die maximale Anzahl beträgt ",'Definieren - Systemlandschaft'!H9,"."),CONCATENATE("Eine einheitliche Klassifizierung, da die Anzahl der Klassifikationsmerkmale in den Systemen etwa gleich ist")))</f>
        <v>Sie haben wahrscheinlich ein heterogene Klassifizierung in den verschiedenen Systemen, die minimale Anzahl der Klassifikationsmerkmale beträgt 0, die maximale Anzahl beträgt 500.</v>
      </c>
      <c r="D13" s="4"/>
      <c r="E13" s="4"/>
    </row>
    <row r="14" spans="1:5">
      <c r="A14" s="4"/>
      <c r="B14" s="4"/>
      <c r="C14" s="4"/>
      <c r="D14" s="4"/>
      <c r="E14" s="4"/>
    </row>
    <row r="15" spans="1:5" s="3" customFormat="1">
      <c r="A15" s="6"/>
      <c r="B15" s="7" t="s">
        <v>153</v>
      </c>
      <c r="C15" s="6"/>
      <c r="D15" s="6"/>
      <c r="E15" s="6"/>
    </row>
    <row r="16" spans="1:5">
      <c r="A16" s="4"/>
      <c r="B16" s="4"/>
      <c r="C16" s="4"/>
      <c r="D16" s="4"/>
      <c r="E16" s="4"/>
    </row>
    <row r="17" spans="1:5">
      <c r="A17" s="4"/>
      <c r="B17" s="5" t="s">
        <v>8</v>
      </c>
      <c r="C17" s="4"/>
      <c r="D17" s="4"/>
      <c r="E17" s="4"/>
    </row>
    <row r="18" spans="1:5">
      <c r="A18" s="4"/>
      <c r="B18" s="4"/>
      <c r="C18" s="4"/>
      <c r="D18" s="4"/>
      <c r="E18" s="4"/>
    </row>
    <row r="19" spans="1:5">
      <c r="A19" s="4"/>
      <c r="B19" s="4"/>
      <c r="C19" s="4"/>
      <c r="D19" s="4"/>
      <c r="E19" s="4"/>
    </row>
    <row r="20" spans="1:5">
      <c r="A20" s="4"/>
      <c r="B20" s="4"/>
      <c r="C20" s="4"/>
      <c r="D20" s="4"/>
      <c r="E20" s="4"/>
    </row>
    <row r="21" spans="1:5">
      <c r="A21" s="4"/>
      <c r="B21" s="4"/>
      <c r="C21" s="4"/>
      <c r="D21" s="4"/>
      <c r="E21" s="4"/>
    </row>
    <row r="22" spans="1:5">
      <c r="A22" s="4"/>
      <c r="B22" s="4"/>
      <c r="C22" s="4"/>
      <c r="D22" s="4"/>
      <c r="E22" s="4"/>
    </row>
    <row r="23" spans="1:5">
      <c r="A23" s="4"/>
      <c r="B23" s="4"/>
      <c r="C23" s="4"/>
      <c r="D23" s="4"/>
      <c r="E23" s="4"/>
    </row>
    <row r="24" spans="1:5">
      <c r="A24" s="4"/>
      <c r="B24" s="4"/>
      <c r="C24" s="4"/>
      <c r="D24" s="4"/>
      <c r="E24" s="4"/>
    </row>
    <row r="25" spans="1:5">
      <c r="A25" s="4"/>
      <c r="B25" s="4"/>
      <c r="C25" s="4"/>
      <c r="D25" s="4"/>
      <c r="E25" s="4"/>
    </row>
    <row r="26" spans="1:5">
      <c r="A26" s="4"/>
      <c r="B26" s="4"/>
      <c r="C26" s="4"/>
      <c r="D26" s="4"/>
      <c r="E26" s="4"/>
    </row>
    <row r="27" spans="1:5">
      <c r="A27" s="4"/>
      <c r="B27" s="4"/>
      <c r="C27" s="4"/>
      <c r="D27" s="4"/>
      <c r="E27" s="4"/>
    </row>
    <row r="28" spans="1:5">
      <c r="A28" s="4"/>
      <c r="B28" s="4"/>
      <c r="C28" s="4"/>
      <c r="D28" s="4"/>
      <c r="E28" s="4"/>
    </row>
    <row r="29" spans="1:5">
      <c r="A29" s="4"/>
      <c r="B29" s="4"/>
      <c r="C29" s="4"/>
      <c r="D29" s="4"/>
      <c r="E29" s="4"/>
    </row>
    <row r="30" spans="1:5">
      <c r="A30" s="4"/>
      <c r="B30" s="4"/>
      <c r="C30" s="4"/>
      <c r="D30" s="4"/>
      <c r="E30" s="4"/>
    </row>
    <row r="31" spans="1:5">
      <c r="A31" s="4"/>
      <c r="B31" s="4"/>
      <c r="C31" s="4"/>
      <c r="D31" s="4"/>
      <c r="E31" s="4"/>
    </row>
    <row r="32" spans="1:5">
      <c r="A32" s="4"/>
      <c r="B32" s="5"/>
      <c r="C32" s="4"/>
      <c r="D32" s="4"/>
      <c r="E32" s="4"/>
    </row>
    <row r="33" spans="1:5">
      <c r="A33" s="4"/>
      <c r="B33" s="4"/>
      <c r="C33" s="4"/>
      <c r="D33" s="4"/>
      <c r="E33" s="4"/>
    </row>
    <row r="34" spans="1:5">
      <c r="A34" s="4"/>
      <c r="B34" s="4"/>
      <c r="C34" s="4"/>
      <c r="D34" s="4"/>
      <c r="E34" s="4"/>
    </row>
    <row r="35" spans="1:5">
      <c r="A35" s="4"/>
      <c r="B35" s="4"/>
      <c r="C35" s="4"/>
      <c r="D35" s="4"/>
      <c r="E35" s="4"/>
    </row>
    <row r="36" spans="1:5">
      <c r="A36" s="4"/>
      <c r="B36" s="4"/>
      <c r="C36" s="4"/>
      <c r="D36" s="4"/>
      <c r="E36" s="4"/>
    </row>
    <row r="37" spans="1:5">
      <c r="A37" s="4"/>
      <c r="B37" s="4"/>
      <c r="C37" s="4"/>
      <c r="D37" s="4"/>
      <c r="E37" s="4"/>
    </row>
    <row r="38" spans="1:5">
      <c r="A38" s="4"/>
      <c r="B38" s="4"/>
      <c r="C38" s="4"/>
      <c r="D38" s="4"/>
      <c r="E38" s="4"/>
    </row>
    <row r="39" spans="1:5">
      <c r="A39" s="4"/>
      <c r="B39" s="4"/>
      <c r="C39" s="4"/>
      <c r="D39" s="4"/>
      <c r="E39" s="4"/>
    </row>
    <row r="40" spans="1:5">
      <c r="A40" s="4"/>
      <c r="B40" s="4"/>
      <c r="C40" s="4"/>
      <c r="D40" s="4"/>
      <c r="E40" s="4"/>
    </row>
    <row r="41" spans="1:5">
      <c r="A41" s="4"/>
      <c r="B41" s="4"/>
      <c r="C41" s="4"/>
      <c r="D41" s="4"/>
      <c r="E41" s="4"/>
    </row>
    <row r="42" spans="1:5">
      <c r="A42" s="4"/>
      <c r="B42" s="4"/>
      <c r="C42" s="4"/>
      <c r="D42" s="4"/>
      <c r="E42" s="4"/>
    </row>
    <row r="43" spans="1:5">
      <c r="A43" s="4"/>
      <c r="B43" s="4"/>
      <c r="C43" s="4"/>
      <c r="D43" s="4"/>
      <c r="E43" s="4"/>
    </row>
    <row r="44" spans="1:5">
      <c r="A44" s="4"/>
      <c r="B44" s="4"/>
      <c r="C44" s="4"/>
      <c r="D44" s="4"/>
      <c r="E44" s="4"/>
    </row>
    <row r="45" spans="1:5">
      <c r="A45" s="4"/>
      <c r="B45" s="4"/>
      <c r="C45" s="4"/>
      <c r="D45" s="4"/>
      <c r="E45" s="4"/>
    </row>
    <row r="46" spans="1:5">
      <c r="A46" s="4"/>
      <c r="B46" s="4"/>
      <c r="C46" s="4"/>
      <c r="D46" s="4"/>
      <c r="E46" s="4"/>
    </row>
    <row r="47" spans="1:5">
      <c r="A47" s="4"/>
      <c r="B47" s="5"/>
      <c r="C47" s="4"/>
      <c r="D47" s="4"/>
      <c r="E47" s="4"/>
    </row>
    <row r="48" spans="1:5">
      <c r="A48" s="4"/>
      <c r="B48" s="4"/>
      <c r="C48" s="4"/>
      <c r="D48" s="4"/>
      <c r="E48" s="4"/>
    </row>
    <row r="49" spans="1:5">
      <c r="A49" s="4"/>
      <c r="B49" s="4"/>
      <c r="C49" s="4"/>
      <c r="D49" s="4"/>
      <c r="E49" s="4"/>
    </row>
    <row r="50" spans="1:5">
      <c r="A50" s="4"/>
      <c r="B50" s="4"/>
      <c r="C50" s="4"/>
      <c r="D50" s="4"/>
      <c r="E50" s="4"/>
    </row>
  </sheetData>
  <dataConsolidate/>
  <mergeCells count="1">
    <mergeCell ref="A1:B1"/>
  </mergeCells>
  <phoneticPr fontId="5" type="noConversion"/>
  <pageMargins left="0.7" right="0.7" top="0.78740157499999996" bottom="0.78740157499999996"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26"/>
  <sheetViews>
    <sheetView zoomScaleSheetLayoutView="90" workbookViewId="0">
      <selection activeCell="E25" sqref="E25"/>
    </sheetView>
  </sheetViews>
  <sheetFormatPr baseColWidth="10" defaultRowHeight="14"/>
  <cols>
    <col min="1" max="1" width="13.83203125" style="30" customWidth="1"/>
    <col min="2" max="8" width="15.6640625" style="30" customWidth="1"/>
  </cols>
  <sheetData>
    <row r="1" spans="1:9" s="2" customFormat="1" ht="72" customHeight="1">
      <c r="A1" s="86"/>
      <c r="B1" s="86"/>
      <c r="C1" s="90" t="s">
        <v>13</v>
      </c>
      <c r="D1" s="90"/>
      <c r="E1" s="90"/>
      <c r="F1" s="90"/>
      <c r="G1" s="90"/>
      <c r="H1" s="90"/>
    </row>
    <row r="2" spans="1:9" s="14" customFormat="1">
      <c r="A2" s="12"/>
      <c r="B2" s="13"/>
      <c r="F2" s="13"/>
    </row>
    <row r="3" spans="1:9" s="14" customFormat="1">
      <c r="A3" s="12"/>
      <c r="B3" s="87" t="s">
        <v>129</v>
      </c>
      <c r="C3" s="88"/>
      <c r="D3" s="88"/>
      <c r="E3" s="89"/>
      <c r="F3" s="87" t="s">
        <v>130</v>
      </c>
      <c r="G3" s="88"/>
      <c r="H3" s="88"/>
      <c r="I3" s="88"/>
    </row>
    <row r="4" spans="1:9" s="15" customFormat="1" ht="42">
      <c r="A4" s="15" t="s">
        <v>108</v>
      </c>
      <c r="B4" s="16" t="s">
        <v>109</v>
      </c>
      <c r="C4" s="15" t="s">
        <v>110</v>
      </c>
      <c r="D4" s="15" t="s">
        <v>133</v>
      </c>
      <c r="E4" s="15" t="s">
        <v>134</v>
      </c>
      <c r="F4" s="16" t="s">
        <v>121</v>
      </c>
      <c r="G4" s="15" t="s">
        <v>127</v>
      </c>
      <c r="H4" s="15" t="s">
        <v>128</v>
      </c>
    </row>
    <row r="5" spans="1:9" s="14" customFormat="1" ht="28" hidden="1">
      <c r="A5" s="14" t="s">
        <v>126</v>
      </c>
      <c r="B5" s="13" t="s">
        <v>131</v>
      </c>
      <c r="C5" s="14" t="s">
        <v>132</v>
      </c>
      <c r="D5" s="14" t="s">
        <v>135</v>
      </c>
      <c r="E5" s="14" t="s">
        <v>136</v>
      </c>
      <c r="F5" s="13" t="s">
        <v>137</v>
      </c>
      <c r="G5" s="14" t="s">
        <v>137</v>
      </c>
      <c r="H5" s="14" t="s">
        <v>137</v>
      </c>
    </row>
    <row r="6" spans="1:9" s="17" customFormat="1" ht="28" hidden="1">
      <c r="A6" s="17">
        <f>COUNTA(A10:A916)</f>
        <v>6</v>
      </c>
      <c r="B6" s="18">
        <f>COUNTA(B10:B916)</f>
        <v>2</v>
      </c>
      <c r="C6" s="17">
        <f>COUNTA(C10:C916)</f>
        <v>3</v>
      </c>
      <c r="D6" s="17">
        <f>COUNTA(D10:D916)</f>
        <v>3</v>
      </c>
      <c r="E6" s="17">
        <f>COUNTA(E10:E916)</f>
        <v>6</v>
      </c>
      <c r="F6" s="18" t="str">
        <f>CONCATENATE(ROUND(SUM(F10:F916)/COUNT(F10:F916),0)," / ",MIN(F10:F916)," / ",MAX(F10:F916))</f>
        <v>15833 / 10000 / 25000</v>
      </c>
      <c r="G6" s="17" t="str">
        <f>CONCATENATE(ROUND(SUM(G10:G916)/COUNT(G10:G916),0)," / ",MIN(G10:G916)," / ",MAX(G10:G916))</f>
        <v>42 / 30 / 50</v>
      </c>
      <c r="H6" s="17" t="str">
        <f>CONCATENATE(ROUND(SUM(H10:H916)/COUNT(H10:H916),0)," / ",MIN(H10:H916)," / ",MAX(H10:H916))</f>
        <v>255 / 0 / 500</v>
      </c>
    </row>
    <row r="7" spans="1:9" s="14" customFormat="1" hidden="1">
      <c r="B7" s="13"/>
      <c r="F7" s="19">
        <f>ROUND(SUM(F10:F916)/COUNT(F10:F916),0)</f>
        <v>15833</v>
      </c>
      <c r="G7" s="19">
        <f>ROUND(SUM(G10:G916)/COUNT(G10:G916),0)</f>
        <v>42</v>
      </c>
      <c r="H7" s="19">
        <f>ROUND(SUM(H10:H916)/COUNT(H10:H916),0)</f>
        <v>255</v>
      </c>
    </row>
    <row r="8" spans="1:9" s="14" customFormat="1" hidden="1">
      <c r="B8" s="13"/>
      <c r="F8" s="20">
        <f>MIN(F10:F916)</f>
        <v>10000</v>
      </c>
      <c r="G8" s="20">
        <f>MIN(G10:G916)</f>
        <v>30</v>
      </c>
      <c r="H8" s="20">
        <f>MIN(H10:H916)</f>
        <v>0</v>
      </c>
    </row>
    <row r="9" spans="1:9" s="17" customFormat="1" hidden="1">
      <c r="A9" s="17">
        <f>COUNTA(A10:A919)</f>
        <v>6</v>
      </c>
      <c r="B9" s="18">
        <f>COUNTA(B10:B919)</f>
        <v>2</v>
      </c>
      <c r="C9" s="17">
        <f>COUNTA(C10:C919)</f>
        <v>3</v>
      </c>
      <c r="D9" s="17">
        <f>COUNTA(D10:D919)</f>
        <v>3</v>
      </c>
      <c r="E9" s="17">
        <f>COUNTA(E10:E919)</f>
        <v>6</v>
      </c>
      <c r="F9" s="21">
        <f>MAX(F10:F916)</f>
        <v>25000</v>
      </c>
      <c r="G9" s="21">
        <f>MAX(G10:G916)</f>
        <v>50</v>
      </c>
      <c r="H9" s="21">
        <f>MAX(H10:H916)</f>
        <v>500</v>
      </c>
    </row>
    <row r="10" spans="1:9" s="25" customFormat="1">
      <c r="A10" s="22" t="s">
        <v>112</v>
      </c>
      <c r="B10" s="23" t="s">
        <v>140</v>
      </c>
      <c r="C10" s="22" t="s">
        <v>144</v>
      </c>
      <c r="D10" s="22"/>
      <c r="E10" s="22" t="s">
        <v>138</v>
      </c>
      <c r="F10" s="24">
        <v>25000</v>
      </c>
      <c r="G10" s="22">
        <v>30</v>
      </c>
      <c r="H10" s="22">
        <v>0</v>
      </c>
    </row>
    <row r="11" spans="1:9" s="25" customFormat="1">
      <c r="A11" s="22" t="s">
        <v>113</v>
      </c>
      <c r="B11" s="23"/>
      <c r="C11" s="22" t="s">
        <v>112</v>
      </c>
      <c r="D11" s="22"/>
      <c r="E11" s="22" t="s">
        <v>138</v>
      </c>
      <c r="F11" s="24">
        <v>10000</v>
      </c>
      <c r="G11" s="22">
        <v>40</v>
      </c>
      <c r="H11" s="22">
        <v>200</v>
      </c>
    </row>
    <row r="12" spans="1:9" s="25" customFormat="1">
      <c r="A12" s="22" t="s">
        <v>117</v>
      </c>
      <c r="B12" s="23" t="s">
        <v>112</v>
      </c>
      <c r="C12" s="22"/>
      <c r="D12" s="22"/>
      <c r="E12" s="22" t="s">
        <v>138</v>
      </c>
      <c r="F12" s="24">
        <v>10000</v>
      </c>
      <c r="G12" s="22">
        <v>30</v>
      </c>
      <c r="H12" s="22">
        <v>300</v>
      </c>
    </row>
    <row r="13" spans="1:9" s="25" customFormat="1">
      <c r="A13" s="22" t="s">
        <v>118</v>
      </c>
      <c r="B13" s="23"/>
      <c r="C13" s="22"/>
      <c r="D13" s="22" t="s">
        <v>138</v>
      </c>
      <c r="E13" s="22" t="s">
        <v>138</v>
      </c>
      <c r="F13" s="24">
        <v>20000</v>
      </c>
      <c r="G13" s="22">
        <v>50</v>
      </c>
      <c r="H13" s="22">
        <v>500</v>
      </c>
    </row>
    <row r="14" spans="1:9" s="25" customFormat="1">
      <c r="A14" s="22" t="s">
        <v>119</v>
      </c>
      <c r="B14" s="23"/>
      <c r="C14" s="22"/>
      <c r="D14" s="22" t="s">
        <v>138</v>
      </c>
      <c r="E14" s="22" t="s">
        <v>138</v>
      </c>
      <c r="F14" s="24">
        <v>20000</v>
      </c>
      <c r="G14" s="22">
        <v>50</v>
      </c>
      <c r="H14" s="22">
        <v>30</v>
      </c>
    </row>
    <row r="15" spans="1:9" s="25" customFormat="1">
      <c r="A15" s="22" t="s">
        <v>120</v>
      </c>
      <c r="B15" s="23"/>
      <c r="C15" s="22" t="s">
        <v>112</v>
      </c>
      <c r="D15" s="22" t="s">
        <v>139</v>
      </c>
      <c r="E15" s="22" t="s">
        <v>138</v>
      </c>
      <c r="F15" s="24">
        <v>10000</v>
      </c>
      <c r="G15" s="22">
        <v>50</v>
      </c>
      <c r="H15" s="22">
        <v>500</v>
      </c>
    </row>
    <row r="16" spans="1:9" s="25" customFormat="1">
      <c r="A16" s="22"/>
      <c r="B16" s="23"/>
      <c r="C16" s="22"/>
      <c r="D16" s="22"/>
      <c r="E16" s="22"/>
      <c r="F16" s="23"/>
      <c r="G16" s="22"/>
      <c r="H16" s="22"/>
    </row>
    <row r="17" spans="1:8" s="25" customFormat="1">
      <c r="A17" s="22"/>
      <c r="B17" s="23"/>
      <c r="C17" s="22"/>
      <c r="D17" s="22"/>
      <c r="E17" s="22"/>
      <c r="F17" s="23"/>
      <c r="G17" s="22"/>
      <c r="H17" s="22"/>
    </row>
    <row r="18" spans="1:8" s="25" customFormat="1">
      <c r="A18" s="22"/>
      <c r="B18" s="23"/>
      <c r="C18" s="22"/>
      <c r="D18" s="22"/>
      <c r="E18" s="22"/>
      <c r="F18" s="23"/>
      <c r="G18" s="22"/>
      <c r="H18" s="22"/>
    </row>
    <row r="19" spans="1:8" s="25" customFormat="1">
      <c r="A19" s="22"/>
      <c r="B19" s="23"/>
      <c r="C19" s="22"/>
      <c r="D19" s="22"/>
      <c r="E19" s="22"/>
      <c r="F19" s="23"/>
      <c r="G19" s="22"/>
      <c r="H19" s="22"/>
    </row>
    <row r="20" spans="1:8" s="25" customFormat="1">
      <c r="A20" s="22"/>
      <c r="B20" s="23"/>
      <c r="C20" s="22"/>
      <c r="D20" s="22"/>
      <c r="E20" s="22"/>
      <c r="F20" s="23"/>
      <c r="G20" s="22"/>
      <c r="H20" s="22"/>
    </row>
    <row r="21" spans="1:8" s="25" customFormat="1">
      <c r="A21" s="22"/>
      <c r="B21" s="23"/>
      <c r="C21" s="22"/>
      <c r="D21" s="22"/>
      <c r="E21" s="22"/>
      <c r="F21" s="23"/>
      <c r="G21" s="22"/>
      <c r="H21" s="22"/>
    </row>
    <row r="22" spans="1:8" s="25" customFormat="1">
      <c r="A22" s="22"/>
      <c r="B22" s="23"/>
      <c r="C22" s="22"/>
      <c r="D22" s="22"/>
      <c r="E22" s="22"/>
      <c r="F22" s="23"/>
      <c r="G22" s="22"/>
      <c r="H22" s="22"/>
    </row>
    <row r="23" spans="1:8" s="25" customFormat="1">
      <c r="A23" s="28"/>
      <c r="B23" s="28"/>
      <c r="C23" s="28"/>
      <c r="D23" s="28"/>
      <c r="E23" s="28"/>
      <c r="F23" s="28"/>
      <c r="G23" s="28"/>
      <c r="H23" s="28"/>
    </row>
    <row r="24" spans="1:8" s="25" customFormat="1">
      <c r="A24" s="28"/>
      <c r="B24" s="28"/>
      <c r="C24" s="28"/>
      <c r="D24" s="28"/>
      <c r="E24" s="28"/>
      <c r="F24" s="28"/>
      <c r="G24" s="28"/>
      <c r="H24" s="28"/>
    </row>
    <row r="25" spans="1:8" s="25" customFormat="1">
      <c r="A25" s="28"/>
      <c r="B25" s="28"/>
      <c r="C25" s="28"/>
      <c r="D25" s="28"/>
      <c r="E25" s="28"/>
      <c r="F25" s="28"/>
      <c r="G25" s="28"/>
      <c r="H25" s="28"/>
    </row>
    <row r="26" spans="1:8" s="25" customFormat="1">
      <c r="A26" s="28"/>
      <c r="B26" s="28"/>
      <c r="C26" s="28"/>
      <c r="D26" s="28"/>
      <c r="E26" s="28"/>
      <c r="F26" s="28"/>
      <c r="G26" s="29" t="s">
        <v>154</v>
      </c>
      <c r="H26" s="29"/>
    </row>
  </sheetData>
  <mergeCells count="4">
    <mergeCell ref="B3:E3"/>
    <mergeCell ref="F3:I3"/>
    <mergeCell ref="A1:B1"/>
    <mergeCell ref="C1:H1"/>
  </mergeCells>
  <phoneticPr fontId="5" type="noConversion"/>
  <pageMargins left="0.7" right="0.7" top="0.78740157499999996" bottom="0.78740157499999996" header="0.3" footer="0.3"/>
  <colBreaks count="1" manualBreakCount="1">
    <brk id="8" max="1048575" man="1"/>
  </colBreaks>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34"/>
  <sheetViews>
    <sheetView workbookViewId="0">
      <selection activeCell="C11" sqref="C11"/>
    </sheetView>
  </sheetViews>
  <sheetFormatPr baseColWidth="10" defaultRowHeight="14"/>
  <cols>
    <col min="1" max="1" width="60.6640625" style="8" customWidth="1"/>
    <col min="2" max="2" width="58.5" style="8" hidden="1" customWidth="1"/>
    <col min="3" max="3" width="30.6640625" style="8" customWidth="1"/>
    <col min="4" max="4" width="12.6640625" style="64" customWidth="1"/>
    <col min="5" max="5" width="30.6640625" style="8" customWidth="1"/>
    <col min="6" max="6" width="12.6640625" style="8" customWidth="1"/>
    <col min="7" max="7" width="30.6640625" style="8" customWidth="1"/>
    <col min="8" max="8" width="12.6640625" style="8" customWidth="1"/>
    <col min="9" max="16384" width="10.83203125" style="1"/>
  </cols>
  <sheetData>
    <row r="1" spans="1:8" s="2" customFormat="1" ht="66.75" customHeight="1">
      <c r="A1" s="86"/>
      <c r="B1" s="86"/>
      <c r="C1" s="90" t="s">
        <v>13</v>
      </c>
      <c r="D1" s="90"/>
      <c r="E1" s="90"/>
      <c r="F1" s="90"/>
      <c r="G1" s="90"/>
      <c r="H1" s="90"/>
    </row>
    <row r="3" spans="1:8">
      <c r="A3" s="31" t="s">
        <v>155</v>
      </c>
      <c r="B3" s="26"/>
    </row>
    <row r="4" spans="1:8" s="76" customFormat="1">
      <c r="A4" s="10" t="s">
        <v>115</v>
      </c>
      <c r="B4" s="10" t="s">
        <v>150</v>
      </c>
      <c r="C4" s="92" t="s">
        <v>76</v>
      </c>
      <c r="D4" s="65"/>
      <c r="E4" s="88" t="s">
        <v>20</v>
      </c>
      <c r="F4" s="65"/>
      <c r="G4" s="91" t="s">
        <v>21</v>
      </c>
      <c r="H4" s="10"/>
    </row>
    <row r="5" spans="1:8" s="76" customFormat="1" ht="28">
      <c r="A5" s="10"/>
      <c r="B5" s="10"/>
      <c r="C5" s="92"/>
      <c r="D5" s="65" t="s">
        <v>75</v>
      </c>
      <c r="E5" s="88"/>
      <c r="F5" s="65" t="s">
        <v>75</v>
      </c>
      <c r="G5" s="91"/>
      <c r="H5" s="10" t="s">
        <v>75</v>
      </c>
    </row>
    <row r="6" spans="1:8" s="76" customFormat="1">
      <c r="A6" s="26" t="s">
        <v>9</v>
      </c>
      <c r="B6" s="26"/>
      <c r="C6" s="71"/>
      <c r="D6" s="66"/>
      <c r="E6" s="72"/>
      <c r="F6" s="66"/>
      <c r="G6" s="8"/>
      <c r="H6" s="8"/>
    </row>
    <row r="7" spans="1:8" s="77" customFormat="1" ht="140">
      <c r="A7" s="58" t="s">
        <v>100</v>
      </c>
      <c r="B7" s="58" t="s">
        <v>16</v>
      </c>
      <c r="C7" s="73" t="s">
        <v>79</v>
      </c>
      <c r="D7" s="67">
        <v>1</v>
      </c>
      <c r="E7" s="58" t="s">
        <v>77</v>
      </c>
      <c r="F7" s="67">
        <v>1</v>
      </c>
      <c r="G7" s="58" t="s">
        <v>81</v>
      </c>
      <c r="H7" s="59">
        <v>1</v>
      </c>
    </row>
    <row r="8" spans="1:8" s="78" customFormat="1" ht="28">
      <c r="A8" s="60" t="s">
        <v>101</v>
      </c>
      <c r="B8" s="60" t="s">
        <v>161</v>
      </c>
      <c r="C8" s="74"/>
      <c r="D8" s="68">
        <v>0</v>
      </c>
      <c r="E8" s="60" t="s">
        <v>78</v>
      </c>
      <c r="F8" s="68">
        <v>1</v>
      </c>
      <c r="G8" s="60"/>
      <c r="H8" s="61">
        <v>0</v>
      </c>
    </row>
    <row r="9" spans="1:8" s="78" customFormat="1" ht="112">
      <c r="A9" s="60" t="s">
        <v>102</v>
      </c>
      <c r="B9" s="60" t="s">
        <v>160</v>
      </c>
      <c r="C9" s="74"/>
      <c r="D9" s="68">
        <v>0</v>
      </c>
      <c r="E9" s="60" t="s">
        <v>80</v>
      </c>
      <c r="F9" s="68">
        <v>1</v>
      </c>
      <c r="G9" s="60"/>
      <c r="H9" s="61">
        <v>0</v>
      </c>
    </row>
    <row r="10" spans="1:8" s="79" customFormat="1" ht="70">
      <c r="A10" s="62" t="s">
        <v>89</v>
      </c>
      <c r="B10" s="62" t="s">
        <v>158</v>
      </c>
      <c r="C10" s="75" t="s">
        <v>83</v>
      </c>
      <c r="D10" s="69">
        <v>1</v>
      </c>
      <c r="E10" s="62" t="s">
        <v>82</v>
      </c>
      <c r="F10" s="69">
        <v>1</v>
      </c>
      <c r="G10" s="62" t="s">
        <v>122</v>
      </c>
      <c r="H10" s="63">
        <v>1</v>
      </c>
    </row>
    <row r="11" spans="1:8" s="76" customFormat="1">
      <c r="A11" s="26" t="s">
        <v>10</v>
      </c>
      <c r="B11" s="26"/>
      <c r="C11" s="71"/>
      <c r="D11" s="70"/>
      <c r="E11" s="72"/>
      <c r="F11" s="70"/>
      <c r="G11" s="8"/>
      <c r="H11" s="27"/>
    </row>
    <row r="12" spans="1:8" s="76" customFormat="1" ht="56">
      <c r="A12" s="58" t="s">
        <v>103</v>
      </c>
      <c r="B12" s="58" t="s">
        <v>17</v>
      </c>
      <c r="C12" s="73"/>
      <c r="D12" s="67"/>
      <c r="E12" s="58" t="s">
        <v>84</v>
      </c>
      <c r="F12" s="67">
        <v>1</v>
      </c>
      <c r="G12" s="58" t="s">
        <v>19</v>
      </c>
      <c r="H12" s="59">
        <v>1</v>
      </c>
    </row>
    <row r="13" spans="1:8" s="76" customFormat="1" ht="42">
      <c r="A13" s="60" t="s">
        <v>162</v>
      </c>
      <c r="B13" s="60" t="s">
        <v>17</v>
      </c>
      <c r="C13" s="74"/>
      <c r="D13" s="68"/>
      <c r="E13" s="60" t="s">
        <v>85</v>
      </c>
      <c r="F13" s="68">
        <v>1</v>
      </c>
      <c r="G13" s="60" t="s">
        <v>19</v>
      </c>
      <c r="H13" s="61">
        <v>1</v>
      </c>
    </row>
    <row r="14" spans="1:8" s="76" customFormat="1" ht="56">
      <c r="A14" s="60" t="s">
        <v>163</v>
      </c>
      <c r="B14" s="60" t="s">
        <v>17</v>
      </c>
      <c r="C14" s="74"/>
      <c r="D14" s="80"/>
      <c r="E14" s="60" t="s">
        <v>52</v>
      </c>
      <c r="F14" s="80">
        <v>1</v>
      </c>
      <c r="G14" s="60" t="s">
        <v>19</v>
      </c>
      <c r="H14" s="61">
        <v>1</v>
      </c>
    </row>
    <row r="15" spans="1:8" s="76" customFormat="1" ht="56">
      <c r="A15" s="60" t="s">
        <v>104</v>
      </c>
      <c r="B15" s="60" t="s">
        <v>164</v>
      </c>
      <c r="C15" s="74" t="s">
        <v>54</v>
      </c>
      <c r="D15" s="80">
        <v>1</v>
      </c>
      <c r="E15" s="60" t="s">
        <v>53</v>
      </c>
      <c r="F15" s="80">
        <v>1</v>
      </c>
      <c r="G15" s="60" t="s">
        <v>19</v>
      </c>
      <c r="H15" s="61">
        <v>1</v>
      </c>
    </row>
    <row r="16" spans="1:8" s="76" customFormat="1" ht="70">
      <c r="A16" s="62" t="s">
        <v>87</v>
      </c>
      <c r="B16" s="62" t="s">
        <v>86</v>
      </c>
      <c r="C16" s="75"/>
      <c r="D16" s="81"/>
      <c r="E16" s="62" t="s">
        <v>55</v>
      </c>
      <c r="F16" s="81">
        <v>1</v>
      </c>
      <c r="G16" s="62" t="s">
        <v>19</v>
      </c>
      <c r="H16" s="63">
        <v>1</v>
      </c>
    </row>
    <row r="17" spans="1:8" s="76" customFormat="1" ht="28">
      <c r="A17" s="26" t="s">
        <v>11</v>
      </c>
      <c r="B17" s="26"/>
      <c r="C17" s="71"/>
      <c r="D17" s="70"/>
      <c r="E17" s="72"/>
      <c r="F17" s="70"/>
      <c r="G17" s="8"/>
      <c r="H17" s="27"/>
    </row>
    <row r="18" spans="1:8" s="76" customFormat="1" ht="70">
      <c r="A18" s="58" t="s">
        <v>88</v>
      </c>
      <c r="B18" s="58" t="s">
        <v>18</v>
      </c>
      <c r="C18" s="73"/>
      <c r="D18" s="67"/>
      <c r="E18" s="58" t="s">
        <v>56</v>
      </c>
      <c r="F18" s="67">
        <v>1</v>
      </c>
      <c r="G18" s="58" t="s">
        <v>57</v>
      </c>
      <c r="H18" s="59">
        <v>1</v>
      </c>
    </row>
    <row r="19" spans="1:8" s="76" customFormat="1" ht="70">
      <c r="A19" s="60" t="s">
        <v>94</v>
      </c>
      <c r="B19" s="60" t="s">
        <v>90</v>
      </c>
      <c r="C19" s="74" t="s">
        <v>58</v>
      </c>
      <c r="D19" s="68">
        <v>1</v>
      </c>
      <c r="E19" s="60" t="s">
        <v>60</v>
      </c>
      <c r="F19" s="68">
        <v>1</v>
      </c>
      <c r="G19" s="60" t="s">
        <v>59</v>
      </c>
      <c r="H19" s="61">
        <v>1</v>
      </c>
    </row>
    <row r="20" spans="1:8" s="76" customFormat="1" ht="28">
      <c r="A20" s="60" t="s">
        <v>159</v>
      </c>
      <c r="B20" s="60" t="s">
        <v>91</v>
      </c>
      <c r="C20" s="74"/>
      <c r="D20" s="68"/>
      <c r="E20" s="60" t="s">
        <v>61</v>
      </c>
      <c r="F20" s="68">
        <v>1</v>
      </c>
      <c r="G20" s="60"/>
      <c r="H20" s="61">
        <v>0</v>
      </c>
    </row>
    <row r="21" spans="1:8" s="76" customFormat="1" ht="42">
      <c r="A21" s="60" t="s">
        <v>92</v>
      </c>
      <c r="B21" s="60" t="s">
        <v>93</v>
      </c>
      <c r="C21" s="74"/>
      <c r="D21" s="80"/>
      <c r="E21" s="60" t="s">
        <v>60</v>
      </c>
      <c r="F21" s="80">
        <v>1</v>
      </c>
      <c r="G21" s="60" t="s">
        <v>62</v>
      </c>
      <c r="H21" s="61">
        <v>1</v>
      </c>
    </row>
    <row r="22" spans="1:8" s="76" customFormat="1" ht="28">
      <c r="A22" s="60" t="s">
        <v>95</v>
      </c>
      <c r="B22" s="60" t="s">
        <v>96</v>
      </c>
      <c r="C22" s="74"/>
      <c r="D22" s="80"/>
      <c r="E22" s="60" t="s">
        <v>63</v>
      </c>
      <c r="F22" s="80">
        <v>1</v>
      </c>
      <c r="G22" s="60"/>
      <c r="H22" s="61">
        <v>0</v>
      </c>
    </row>
    <row r="23" spans="1:8" s="76" customFormat="1" ht="42">
      <c r="A23" s="62" t="s">
        <v>97</v>
      </c>
      <c r="B23" s="62" t="s">
        <v>98</v>
      </c>
      <c r="C23" s="75" t="s">
        <v>65</v>
      </c>
      <c r="D23" s="81">
        <v>1</v>
      </c>
      <c r="E23" s="62" t="s">
        <v>64</v>
      </c>
      <c r="F23" s="81">
        <v>1</v>
      </c>
      <c r="G23" s="62" t="s">
        <v>66</v>
      </c>
      <c r="H23" s="63">
        <v>1</v>
      </c>
    </row>
    <row r="24" spans="1:8" s="76" customFormat="1">
      <c r="A24" s="26" t="s">
        <v>156</v>
      </c>
      <c r="B24" s="26"/>
      <c r="C24" s="71"/>
      <c r="D24" s="70"/>
      <c r="E24" s="72"/>
      <c r="F24" s="70"/>
      <c r="G24" s="8"/>
      <c r="H24" s="27"/>
    </row>
    <row r="25" spans="1:8" s="76" customFormat="1" ht="70">
      <c r="A25" s="58" t="s">
        <v>105</v>
      </c>
      <c r="B25" s="58" t="s">
        <v>107</v>
      </c>
      <c r="C25" s="73" t="s">
        <v>67</v>
      </c>
      <c r="D25" s="67">
        <v>1</v>
      </c>
      <c r="E25" s="58" t="s">
        <v>68</v>
      </c>
      <c r="F25" s="67">
        <v>1</v>
      </c>
      <c r="G25" s="58" t="s">
        <v>69</v>
      </c>
      <c r="H25" s="59">
        <v>1</v>
      </c>
    </row>
    <row r="26" spans="1:8" s="76" customFormat="1" ht="56">
      <c r="A26" s="60" t="s">
        <v>50</v>
      </c>
      <c r="B26" s="60" t="s">
        <v>70</v>
      </c>
      <c r="C26" s="74"/>
      <c r="D26" s="68"/>
      <c r="E26" s="60" t="s">
        <v>32</v>
      </c>
      <c r="F26" s="68">
        <v>1</v>
      </c>
      <c r="G26" s="60" t="s">
        <v>33</v>
      </c>
      <c r="H26" s="61">
        <v>1</v>
      </c>
    </row>
    <row r="27" spans="1:8" s="76" customFormat="1" ht="70">
      <c r="A27" s="60" t="s">
        <v>99</v>
      </c>
      <c r="B27" s="60" t="s">
        <v>71</v>
      </c>
      <c r="C27" s="74" t="s">
        <v>34</v>
      </c>
      <c r="D27" s="68">
        <v>1</v>
      </c>
      <c r="E27" s="60" t="s">
        <v>35</v>
      </c>
      <c r="F27" s="68">
        <v>1</v>
      </c>
      <c r="G27" s="60" t="s">
        <v>36</v>
      </c>
      <c r="H27" s="61">
        <v>1</v>
      </c>
    </row>
    <row r="28" spans="1:8" s="76" customFormat="1" ht="42">
      <c r="A28" s="62" t="s">
        <v>106</v>
      </c>
      <c r="B28" s="62" t="s">
        <v>72</v>
      </c>
      <c r="C28" s="75"/>
      <c r="D28" s="81"/>
      <c r="E28" s="62" t="s">
        <v>37</v>
      </c>
      <c r="F28" s="81">
        <v>1</v>
      </c>
      <c r="G28" s="62"/>
      <c r="H28" s="63">
        <v>0</v>
      </c>
    </row>
    <row r="29" spans="1:8" s="76" customFormat="1">
      <c r="A29" s="26" t="s">
        <v>157</v>
      </c>
      <c r="B29" s="26"/>
      <c r="C29" s="71"/>
      <c r="D29" s="70"/>
      <c r="E29" s="72"/>
      <c r="F29" s="70"/>
      <c r="G29" s="8"/>
      <c r="H29" s="27"/>
    </row>
    <row r="30" spans="1:8" s="76" customFormat="1" ht="70">
      <c r="A30" s="58" t="s">
        <v>40</v>
      </c>
      <c r="B30" s="58" t="s">
        <v>41</v>
      </c>
      <c r="C30" s="73" t="s">
        <v>39</v>
      </c>
      <c r="D30" s="82">
        <v>1</v>
      </c>
      <c r="E30" s="58" t="s">
        <v>42</v>
      </c>
      <c r="F30" s="82">
        <v>1</v>
      </c>
      <c r="G30" s="58" t="s">
        <v>38</v>
      </c>
      <c r="H30" s="59">
        <v>1</v>
      </c>
    </row>
    <row r="31" spans="1:8" s="76" customFormat="1" ht="42">
      <c r="A31" s="60" t="s">
        <v>46</v>
      </c>
      <c r="B31" s="60" t="s">
        <v>73</v>
      </c>
      <c r="C31" s="74" t="s">
        <v>123</v>
      </c>
      <c r="D31" s="68">
        <v>1</v>
      </c>
      <c r="E31" s="60" t="s">
        <v>124</v>
      </c>
      <c r="F31" s="68">
        <v>1</v>
      </c>
      <c r="G31" s="60" t="s">
        <v>125</v>
      </c>
      <c r="H31" s="61">
        <v>1</v>
      </c>
    </row>
    <row r="32" spans="1:8" s="76" customFormat="1" ht="56">
      <c r="A32" s="62" t="s">
        <v>47</v>
      </c>
      <c r="B32" s="62" t="s">
        <v>74</v>
      </c>
      <c r="C32" s="75" t="s">
        <v>43</v>
      </c>
      <c r="D32" s="81">
        <v>1</v>
      </c>
      <c r="E32" s="62" t="s">
        <v>44</v>
      </c>
      <c r="F32" s="81">
        <v>1</v>
      </c>
      <c r="G32" s="62" t="s">
        <v>45</v>
      </c>
      <c r="H32" s="63">
        <v>1</v>
      </c>
    </row>
    <row r="33" spans="1:8" s="76" customFormat="1">
      <c r="A33" s="26"/>
      <c r="B33" s="26"/>
      <c r="C33" s="8"/>
      <c r="D33" s="70"/>
      <c r="E33" s="8"/>
      <c r="F33" s="8"/>
      <c r="G33" s="8"/>
      <c r="H33" s="27"/>
    </row>
    <row r="34" spans="1:8" s="76" customFormat="1">
      <c r="A34" s="8"/>
      <c r="B34" s="8"/>
      <c r="C34" s="8"/>
      <c r="D34" s="64"/>
      <c r="E34" s="8"/>
      <c r="F34" s="8"/>
      <c r="G34" s="8"/>
      <c r="H34" s="8"/>
    </row>
  </sheetData>
  <sheetCalcPr fullCalcOnLoad="1"/>
  <mergeCells count="5">
    <mergeCell ref="A1:B1"/>
    <mergeCell ref="C1:H1"/>
    <mergeCell ref="G4:G5"/>
    <mergeCell ref="E4:E5"/>
    <mergeCell ref="C4:C5"/>
  </mergeCells>
  <phoneticPr fontId="5" type="noConversion"/>
  <pageMargins left="0.70866141732283472" right="0.70866141732283472" top="0.78740157480314965" bottom="0.78740157480314965" header="0.31496062992125984" footer="0.31496062992125984"/>
  <rowBreaks count="1" manualBreakCount="1">
    <brk id="28" max="7" man="1"/>
  </rowBreaks>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outlinePr summaryBelow="0" summaryRight="0"/>
  </sheetPr>
  <dimension ref="A1:H195"/>
  <sheetViews>
    <sheetView topLeftCell="A124" workbookViewId="0">
      <selection activeCell="A124" sqref="A124"/>
    </sheetView>
  </sheetViews>
  <sheetFormatPr baseColWidth="10" defaultRowHeight="14"/>
  <cols>
    <col min="1" max="1" width="10.83203125" style="25"/>
    <col min="2" max="2" width="113.83203125" style="28" customWidth="1"/>
    <col min="3" max="3" width="17.5" style="28" hidden="1" customWidth="1"/>
    <col min="4" max="4" width="27.83203125" style="28" customWidth="1"/>
    <col min="5" max="5" width="12" style="25" bestFit="1" customWidth="1"/>
    <col min="6" max="8" width="12" style="25" hidden="1" customWidth="1"/>
    <col min="9" max="16384" width="10.83203125" style="53"/>
  </cols>
  <sheetData>
    <row r="1" spans="1:8" s="83" customFormat="1" ht="72" customHeight="1">
      <c r="A1" s="86"/>
      <c r="B1" s="86"/>
      <c r="C1" s="90" t="s">
        <v>13</v>
      </c>
      <c r="D1" s="90"/>
      <c r="E1" s="90"/>
      <c r="F1" s="90"/>
      <c r="G1" s="90"/>
      <c r="H1" s="90"/>
    </row>
    <row r="2" spans="1:8">
      <c r="A2" s="32"/>
      <c r="B2" s="52"/>
      <c r="C2" s="52"/>
      <c r="D2" s="52"/>
      <c r="E2" s="32"/>
      <c r="F2" s="32" t="s">
        <v>51</v>
      </c>
      <c r="G2" s="32"/>
      <c r="H2" s="32"/>
    </row>
    <row r="3" spans="1:8" ht="28">
      <c r="A3" s="32"/>
      <c r="B3" s="52" t="s">
        <v>115</v>
      </c>
      <c r="C3" s="52" t="s">
        <v>111</v>
      </c>
      <c r="D3" s="52" t="s">
        <v>116</v>
      </c>
      <c r="E3" s="32" t="s">
        <v>114</v>
      </c>
      <c r="F3" s="32" t="s">
        <v>151</v>
      </c>
      <c r="G3" s="14" t="s">
        <v>14</v>
      </c>
      <c r="H3" s="14" t="s">
        <v>15</v>
      </c>
    </row>
    <row r="4" spans="1:8">
      <c r="A4" s="84" t="str">
        <f>'Definieren - Systemlandschaft'!A$10</f>
        <v>ERP</v>
      </c>
      <c r="B4" s="85"/>
      <c r="C4" s="85"/>
      <c r="D4" s="85"/>
      <c r="E4" s="85"/>
      <c r="F4" s="85"/>
      <c r="G4" s="85"/>
      <c r="H4" s="85"/>
    </row>
    <row r="5" spans="1:8">
      <c r="A5" s="34"/>
      <c r="B5" s="53"/>
      <c r="C5" s="53"/>
      <c r="D5" s="54" t="s">
        <v>48</v>
      </c>
      <c r="E5" s="36">
        <f>SUM(E8:E34)/COUNT(E8:E34)</f>
        <v>4.188181818181818E-2</v>
      </c>
      <c r="F5" s="37">
        <f>SUM(F8:F34)</f>
        <v>5195</v>
      </c>
      <c r="G5" s="37">
        <f>SUM(G8:G34)</f>
        <v>23035</v>
      </c>
      <c r="H5" s="37">
        <f>SUM(H8:H34)</f>
        <v>6935</v>
      </c>
    </row>
    <row r="6" spans="1:8">
      <c r="A6" s="34"/>
      <c r="B6" s="53"/>
      <c r="C6" s="53"/>
      <c r="D6" s="54" t="s">
        <v>49</v>
      </c>
      <c r="E6" s="38">
        <f>MAX(E8:E34)</f>
        <v>0.6</v>
      </c>
      <c r="F6" s="37">
        <f>MAX(F8:F34)</f>
        <v>3000</v>
      </c>
      <c r="G6" s="37">
        <f>MAX(G8:G34)</f>
        <v>15000</v>
      </c>
      <c r="H6" s="39">
        <f>MAX(H8:H34)</f>
        <v>3000</v>
      </c>
    </row>
    <row r="7" spans="1:8">
      <c r="A7" s="35"/>
      <c r="B7" s="53"/>
      <c r="C7" s="53"/>
      <c r="D7" s="53"/>
      <c r="E7" s="35"/>
      <c r="F7" s="37"/>
      <c r="G7" s="37"/>
      <c r="H7" s="37"/>
    </row>
    <row r="8" spans="1:8">
      <c r="B8" s="55" t="str">
        <f>'Definieren - Prüfkriterien'!A6</f>
        <v>Vollständigkeit - Sind alle geforderten Daten vorhanden?</v>
      </c>
      <c r="C8" s="56"/>
      <c r="D8" s="53"/>
      <c r="E8" s="41"/>
      <c r="F8" s="42"/>
      <c r="G8" s="42"/>
      <c r="H8" s="43"/>
    </row>
    <row r="9" spans="1:8">
      <c r="B9" s="28" t="str">
        <f>'Definieren - Prüfkriterien'!A7</f>
        <v xml:space="preserve">Sind  Pflichtfelder wie Artikelnummer, Produktname und Produktbild nicht gefüllt? </v>
      </c>
      <c r="C9" s="56">
        <f>'Definieren - Systemlandschaft'!F$10</f>
        <v>25000</v>
      </c>
      <c r="D9" s="29">
        <v>3000</v>
      </c>
      <c r="E9" s="41">
        <f>D9/C9</f>
        <v>0.12</v>
      </c>
      <c r="F9" s="42">
        <f>D9*'Definieren - Prüfkriterien'!D7</f>
        <v>3000</v>
      </c>
      <c r="G9" s="42">
        <f>D9*'Definieren - Prüfkriterien'!F7</f>
        <v>3000</v>
      </c>
      <c r="H9" s="42">
        <f>D9*'Definieren - Prüfkriterien'!H7</f>
        <v>3000</v>
      </c>
    </row>
    <row r="10" spans="1:8">
      <c r="A10" s="40"/>
      <c r="B10" s="28" t="str">
        <f>'Definieren - Prüfkriterien'!A8</f>
        <v>Fehlen unternehmensweite  Schlüssel-Informationen bei Produkten?</v>
      </c>
      <c r="C10" s="56">
        <f>'Definieren - Systemlandschaft'!F$10</f>
        <v>25000</v>
      </c>
      <c r="D10" s="29">
        <v>300</v>
      </c>
      <c r="E10" s="41">
        <f t="shared" ref="E10:E34" si="0">D10/C10</f>
        <v>1.2E-2</v>
      </c>
      <c r="F10" s="42">
        <f>D10*'Definieren - Prüfkriterien'!D8</f>
        <v>0</v>
      </c>
      <c r="G10" s="42">
        <f>D10*'Definieren - Prüfkriterien'!F8</f>
        <v>300</v>
      </c>
      <c r="H10" s="42">
        <f>D10*'Definieren - Prüfkriterien'!H8</f>
        <v>0</v>
      </c>
    </row>
    <row r="11" spans="1:8">
      <c r="B11" s="28" t="str">
        <f>'Definieren - Prüfkriterien'!A9</f>
        <v>Ist der Datensatz unvollständig?</v>
      </c>
      <c r="C11" s="56">
        <f>'Definieren - Systemlandschaft'!F$10</f>
        <v>25000</v>
      </c>
      <c r="D11" s="57">
        <v>15000</v>
      </c>
      <c r="E11" s="41">
        <f t="shared" si="0"/>
        <v>0.6</v>
      </c>
      <c r="F11" s="42">
        <f>D11*'Definieren - Prüfkriterien'!D9</f>
        <v>0</v>
      </c>
      <c r="G11" s="42">
        <f>D11*'Definieren - Prüfkriterien'!F9</f>
        <v>15000</v>
      </c>
      <c r="H11" s="42">
        <f>D11*'Definieren - Prüfkriterien'!H9</f>
        <v>0</v>
      </c>
    </row>
    <row r="12" spans="1:8">
      <c r="B12" s="28" t="str">
        <f>'Definieren - Prüfkriterien'!A10</f>
        <v>Fehlen Übersetzungen?</v>
      </c>
      <c r="C12" s="56">
        <f>'Definieren - Systemlandschaft'!F$10</f>
        <v>25000</v>
      </c>
      <c r="D12" s="29">
        <v>200</v>
      </c>
      <c r="E12" s="41">
        <f t="shared" si="0"/>
        <v>8.0000000000000002E-3</v>
      </c>
      <c r="F12" s="42">
        <f>D12*'Definieren - Prüfkriterien'!D10</f>
        <v>200</v>
      </c>
      <c r="G12" s="42">
        <f>D12*'Definieren - Prüfkriterien'!F10</f>
        <v>200</v>
      </c>
      <c r="H12" s="42">
        <f>D12*'Definieren - Prüfkriterien'!H10</f>
        <v>200</v>
      </c>
    </row>
    <row r="13" spans="1:8">
      <c r="B13" s="55" t="str">
        <f>'Definieren - Prüfkriterien'!A11</f>
        <v>Konformität - Sind alle Werte innerhalb definierter Bereiche?</v>
      </c>
      <c r="C13" s="56"/>
      <c r="D13" s="53"/>
      <c r="E13" s="41"/>
      <c r="F13" s="42"/>
      <c r="G13" s="42"/>
      <c r="H13" s="42"/>
    </row>
    <row r="14" spans="1:8">
      <c r="B14" s="28" t="str">
        <f>'Definieren - Prüfkriterien'!A12</f>
        <v>Liegen Werte außerhalb der definierten oder zu erwartenden Wertebereiche?</v>
      </c>
      <c r="C14" s="56">
        <f>'Definieren - Systemlandschaft'!F$10</f>
        <v>25000</v>
      </c>
      <c r="D14" s="29">
        <v>100</v>
      </c>
      <c r="E14" s="41">
        <f t="shared" si="0"/>
        <v>4.0000000000000001E-3</v>
      </c>
      <c r="F14" s="42">
        <f>D14*'Definieren - Prüfkriterien'!D12</f>
        <v>0</v>
      </c>
      <c r="G14" s="42">
        <f>D14*'Definieren - Prüfkriterien'!F12</f>
        <v>100</v>
      </c>
      <c r="H14" s="42">
        <f>D14*'Definieren - Prüfkriterien'!H12</f>
        <v>100</v>
      </c>
    </row>
    <row r="15" spans="1:8">
      <c r="B15" s="28" t="str">
        <f>'Definieren - Prüfkriterien'!A13</f>
        <v>Gibt es sinnlose Einträge in Pflichtfeldern?</v>
      </c>
      <c r="C15" s="56">
        <f>'Definieren - Systemlandschaft'!F$10</f>
        <v>25000</v>
      </c>
      <c r="D15" s="29">
        <v>300</v>
      </c>
      <c r="E15" s="41">
        <f t="shared" si="0"/>
        <v>1.2E-2</v>
      </c>
      <c r="F15" s="42">
        <f>D15*'Definieren - Prüfkriterien'!D13</f>
        <v>0</v>
      </c>
      <c r="G15" s="42">
        <f>D15*'Definieren - Prüfkriterien'!F13</f>
        <v>300</v>
      </c>
      <c r="H15" s="42">
        <f>D15*'Definieren - Prüfkriterien'!H13</f>
        <v>300</v>
      </c>
    </row>
    <row r="16" spans="1:8">
      <c r="B16" s="28" t="str">
        <f>'Definieren - Prüfkriterien'!A14</f>
        <v>Werden Felder inhaltlich mißbraucht, z. B. Raute in Name = inaktives Produkt</v>
      </c>
      <c r="C16" s="56">
        <f>'Definieren - Systemlandschaft'!F$10</f>
        <v>25000</v>
      </c>
      <c r="D16" s="29">
        <v>500</v>
      </c>
      <c r="E16" s="41">
        <f t="shared" si="0"/>
        <v>0.02</v>
      </c>
      <c r="F16" s="42">
        <f>D16*'Definieren - Prüfkriterien'!D14</f>
        <v>0</v>
      </c>
      <c r="G16" s="42">
        <f>D16*'Definieren - Prüfkriterien'!F14</f>
        <v>500</v>
      </c>
      <c r="H16" s="42">
        <f>D16*'Definieren - Prüfkriterien'!H14</f>
        <v>500</v>
      </c>
    </row>
    <row r="17" spans="2:8">
      <c r="B17" s="28" t="str">
        <f>'Definieren - Prüfkriterien'!A15</f>
        <v>Werden Felder inhaltlich unterschiedlich genutzt, z. B. Feld Gewicht sowohl mit Brutto als auch Neto-Gewicht gefüllt?</v>
      </c>
      <c r="C17" s="56">
        <f>'Definieren - Systemlandschaft'!F$10</f>
        <v>25000</v>
      </c>
      <c r="D17" s="29">
        <v>1000</v>
      </c>
      <c r="E17" s="41">
        <f t="shared" si="0"/>
        <v>0.04</v>
      </c>
      <c r="F17" s="42">
        <f>D17*'Definieren - Prüfkriterien'!D15</f>
        <v>1000</v>
      </c>
      <c r="G17" s="42">
        <f>D17*'Definieren - Prüfkriterien'!F15</f>
        <v>1000</v>
      </c>
      <c r="H17" s="42">
        <f>D17*'Definieren - Prüfkriterien'!H15</f>
        <v>1000</v>
      </c>
    </row>
    <row r="18" spans="2:8">
      <c r="B18" s="28" t="str">
        <f>'Definieren - Prüfkriterien'!A16</f>
        <v>Gibt es mehrere änliche Felder für gleiche Inhalte, z. B. Höhe und Bauhöhe?</v>
      </c>
      <c r="C18" s="56">
        <f>'Definieren - Systemlandschaft'!F$10</f>
        <v>25000</v>
      </c>
      <c r="D18" s="29">
        <v>500</v>
      </c>
      <c r="E18" s="41">
        <f t="shared" si="0"/>
        <v>0.02</v>
      </c>
      <c r="F18" s="42">
        <f>D18*'Definieren - Prüfkriterien'!D16</f>
        <v>0</v>
      </c>
      <c r="G18" s="42">
        <f>D18*'Definieren - Prüfkriterien'!F16</f>
        <v>500</v>
      </c>
      <c r="H18" s="42">
        <f>D18*'Definieren - Prüfkriterien'!H16</f>
        <v>500</v>
      </c>
    </row>
    <row r="19" spans="2:8">
      <c r="B19" s="55" t="str">
        <f>'Definieren - Prüfkriterien'!A17</f>
        <v>Konsistenz - Sind die Daten über alle Systeme hinweg wiederspruchs- und dublettenfrei?</v>
      </c>
      <c r="C19" s="56"/>
      <c r="D19" s="53"/>
      <c r="E19" s="41"/>
      <c r="F19" s="42"/>
      <c r="G19" s="42"/>
      <c r="H19" s="42"/>
    </row>
    <row r="20" spans="2:8">
      <c r="B20" s="28" t="str">
        <f>'Definieren - Prüfkriterien'!A18</f>
        <v>Gibt es Dubletten innerhalb eines Systems?</v>
      </c>
      <c r="C20" s="56">
        <f>'Definieren - Systemlandschaft'!F$10</f>
        <v>25000</v>
      </c>
      <c r="D20" s="29">
        <v>30</v>
      </c>
      <c r="E20" s="41">
        <f t="shared" si="0"/>
        <v>1.1999999999999999E-3</v>
      </c>
      <c r="F20" s="42">
        <f>D20*'Definieren - Prüfkriterien'!D18</f>
        <v>0</v>
      </c>
      <c r="G20" s="42">
        <f>D20*'Definieren - Prüfkriterien'!F18</f>
        <v>30</v>
      </c>
      <c r="H20" s="42">
        <f>D20*'Definieren - Prüfkriterien'!H18</f>
        <v>30</v>
      </c>
    </row>
    <row r="21" spans="2:8">
      <c r="B21" s="28" t="str">
        <f>'Definieren - Prüfkriterien'!A19</f>
        <v>Wiedersprechen sich Angaben zu einem Produkt in verschiedenen Systemen (Insbesondere z. B. Name, Artikelnummer)?</v>
      </c>
      <c r="C21" s="56">
        <f>'Definieren - Systemlandschaft'!F$10</f>
        <v>25000</v>
      </c>
      <c r="D21" s="29">
        <v>30</v>
      </c>
      <c r="E21" s="41">
        <f t="shared" si="0"/>
        <v>1.1999999999999999E-3</v>
      </c>
      <c r="F21" s="42">
        <f>D21*'Definieren - Prüfkriterien'!D19</f>
        <v>30</v>
      </c>
      <c r="G21" s="42">
        <f>D21*'Definieren - Prüfkriterien'!F19</f>
        <v>30</v>
      </c>
      <c r="H21" s="42">
        <f>D21*'Definieren - Prüfkriterien'!H19</f>
        <v>30</v>
      </c>
    </row>
    <row r="22" spans="2:8">
      <c r="B22" s="28" t="str">
        <f>'Definieren - Prüfkriterien'!A20</f>
        <v>Müssen Systeme händisch synchronisiert werden?</v>
      </c>
      <c r="C22" s="56">
        <f>'Definieren - Systemlandschaft'!F$10</f>
        <v>25000</v>
      </c>
      <c r="D22" s="29">
        <v>200</v>
      </c>
      <c r="E22" s="41">
        <f t="shared" si="0"/>
        <v>8.0000000000000002E-3</v>
      </c>
      <c r="F22" s="42">
        <f>D22*'Definieren - Prüfkriterien'!D20</f>
        <v>0</v>
      </c>
      <c r="G22" s="42">
        <f>D22*'Definieren - Prüfkriterien'!F20</f>
        <v>200</v>
      </c>
      <c r="H22" s="42">
        <f>D22*'Definieren - Prüfkriterien'!H20</f>
        <v>0</v>
      </c>
    </row>
    <row r="23" spans="2:8">
      <c r="B23" s="28" t="str">
        <f>'Definieren - Prüfkriterien'!A21</f>
        <v>Wiedersprechende sich Angaben innerhalt eines Systems?</v>
      </c>
      <c r="C23" s="56">
        <f>'Definieren - Systemlandschaft'!F$10</f>
        <v>25000</v>
      </c>
      <c r="D23" s="29">
        <v>300</v>
      </c>
      <c r="E23" s="41">
        <f t="shared" si="0"/>
        <v>1.2E-2</v>
      </c>
      <c r="F23" s="42">
        <f>D23*'Definieren - Prüfkriterien'!D21</f>
        <v>0</v>
      </c>
      <c r="G23" s="42">
        <f>D23*'Definieren - Prüfkriterien'!F21</f>
        <v>300</v>
      </c>
      <c r="H23" s="42">
        <f>D23*'Definieren - Prüfkriterien'!H21</f>
        <v>300</v>
      </c>
    </row>
    <row r="24" spans="2:8">
      <c r="B24" s="28" t="str">
        <f>'Definieren - Prüfkriterien'!A22</f>
        <v>Werden Produkte in Systemen ganz unterschiedlich modelliert (als konfigurierbares Material und als Fertigprodukt)?</v>
      </c>
      <c r="C24" s="56">
        <f>'Definieren - Systemlandschaft'!F$10</f>
        <v>25000</v>
      </c>
      <c r="D24" s="29">
        <v>300</v>
      </c>
      <c r="E24" s="41">
        <f t="shared" si="0"/>
        <v>1.2E-2</v>
      </c>
      <c r="F24" s="42">
        <f>D24*'Definieren - Prüfkriterien'!D22</f>
        <v>0</v>
      </c>
      <c r="G24" s="42">
        <f>D24*'Definieren - Prüfkriterien'!F22</f>
        <v>300</v>
      </c>
      <c r="H24" s="42">
        <f>D24*'Definieren - Prüfkriterien'!H22</f>
        <v>0</v>
      </c>
    </row>
    <row r="25" spans="2:8">
      <c r="B25" s="28" t="str">
        <f>'Definieren - Prüfkriterien'!A23</f>
        <v>Wird die gleiche Artikelnummer wird von verschiedenen Systemen für unterschiedliche Produkte verwendet?</v>
      </c>
      <c r="C25" s="56">
        <f>'Definieren - Systemlandschaft'!F$10</f>
        <v>25000</v>
      </c>
      <c r="D25" s="29">
        <v>300</v>
      </c>
      <c r="E25" s="41">
        <f t="shared" si="0"/>
        <v>1.2E-2</v>
      </c>
      <c r="F25" s="42">
        <f>D25*'Definieren - Prüfkriterien'!D23</f>
        <v>300</v>
      </c>
      <c r="G25" s="42">
        <f>D25*'Definieren - Prüfkriterien'!F23</f>
        <v>300</v>
      </c>
      <c r="H25" s="42">
        <f>D25*'Definieren - Prüfkriterien'!H23</f>
        <v>300</v>
      </c>
    </row>
    <row r="26" spans="2:8">
      <c r="B26" s="55" t="str">
        <f>'Definieren - Prüfkriterien'!A24</f>
        <v>Aktualität - Sind aktuelle Daten verfügbar, wenn diese benötigt werden?</v>
      </c>
      <c r="C26" s="56"/>
      <c r="D26" s="53"/>
      <c r="E26" s="41"/>
      <c r="F26" s="42"/>
      <c r="G26" s="42"/>
      <c r="H26" s="42"/>
    </row>
    <row r="27" spans="2:8">
      <c r="B27" s="28" t="str">
        <f>'Definieren - Prüfkriterien'!A25</f>
        <v>Ist der Produktstatus bei Produkten nicht eindeutig erkennbar?</v>
      </c>
      <c r="C27" s="56">
        <f>'Definieren - Systemlandschaft'!F$10</f>
        <v>25000</v>
      </c>
      <c r="D27" s="29">
        <v>300</v>
      </c>
      <c r="E27" s="41">
        <f t="shared" si="0"/>
        <v>1.2E-2</v>
      </c>
      <c r="F27" s="42">
        <f>D27*'Definieren - Prüfkriterien'!D25</f>
        <v>300</v>
      </c>
      <c r="G27" s="42">
        <f>D27*'Definieren - Prüfkriterien'!F25</f>
        <v>300</v>
      </c>
      <c r="H27" s="42">
        <f>D27*'Definieren - Prüfkriterien'!H25</f>
        <v>300</v>
      </c>
    </row>
    <row r="28" spans="2:8">
      <c r="B28" s="28" t="str">
        <f>'Definieren - Prüfkriterien'!A26</f>
        <v>Sind mehr Datensätze in Bearbeitung als geplant? Bei wie vielen Produkten dauert aktuell der Datenerstellungs-Prozess zu lange?</v>
      </c>
      <c r="C28" s="56">
        <f>'Definieren - Systemlandschaft'!F$10</f>
        <v>25000</v>
      </c>
      <c r="D28" s="29">
        <v>10</v>
      </c>
      <c r="E28" s="41">
        <f t="shared" si="0"/>
        <v>4.0000000000000002E-4</v>
      </c>
      <c r="F28" s="42">
        <f>D28*'Definieren - Prüfkriterien'!D26</f>
        <v>0</v>
      </c>
      <c r="G28" s="42">
        <f>D28*'Definieren - Prüfkriterien'!F26</f>
        <v>10</v>
      </c>
      <c r="H28" s="42">
        <f>D28*'Definieren - Prüfkriterien'!H26</f>
        <v>10</v>
      </c>
    </row>
    <row r="29" spans="2:8">
      <c r="B29" s="28" t="str">
        <f>'Definieren - Prüfkriterien'!A27</f>
        <v>Sind Informationen veraltet? Sind insbesondere veraltete Preise vorhanden?</v>
      </c>
      <c r="C29" s="56">
        <f>'Definieren - Systemlandschaft'!F$10</f>
        <v>25000</v>
      </c>
      <c r="D29" s="29">
        <v>30</v>
      </c>
      <c r="E29" s="41">
        <f t="shared" si="0"/>
        <v>1.1999999999999999E-3</v>
      </c>
      <c r="F29" s="42">
        <f>D29*'Definieren - Prüfkriterien'!D27</f>
        <v>30</v>
      </c>
      <c r="G29" s="42">
        <f>D29*'Definieren - Prüfkriterien'!F27</f>
        <v>30</v>
      </c>
      <c r="H29" s="42">
        <f>D29*'Definieren - Prüfkriterien'!H27</f>
        <v>30</v>
      </c>
    </row>
    <row r="30" spans="2:8">
      <c r="B30" s="28" t="str">
        <f>'Definieren - Prüfkriterien'!A28</f>
        <v>Ist der Prüfstatus/die Freigabe der Informationen nicht nachvollziehbar?</v>
      </c>
      <c r="C30" s="56">
        <f>'Definieren - Systemlandschaft'!F$10</f>
        <v>25000</v>
      </c>
      <c r="D30" s="29">
        <v>300</v>
      </c>
      <c r="E30" s="41">
        <f t="shared" si="0"/>
        <v>1.2E-2</v>
      </c>
      <c r="F30" s="42">
        <f>D30*'Definieren - Prüfkriterien'!D28</f>
        <v>0</v>
      </c>
      <c r="G30" s="42">
        <f>D30*'Definieren - Prüfkriterien'!F28</f>
        <v>300</v>
      </c>
      <c r="H30" s="42">
        <f>D30*'Definieren - Prüfkriterien'!H28</f>
        <v>0</v>
      </c>
    </row>
    <row r="31" spans="2:8">
      <c r="B31" s="55" t="str">
        <f>'Definieren - Prüfkriterien'!A29</f>
        <v>Korrektheit - Bilden die Daten das Stammdatenobjekt korrekt ab?</v>
      </c>
      <c r="C31" s="56"/>
      <c r="D31" s="53"/>
      <c r="E31" s="41"/>
      <c r="F31" s="42"/>
      <c r="G31" s="42"/>
      <c r="H31" s="42"/>
    </row>
    <row r="32" spans="2:8">
      <c r="B32" s="28" t="str">
        <f>'Definieren - Prüfkriterien'!A30</f>
        <v>Sind Daten nicht korrekt? Bei wie vielen Datensätzen gibt es nach der Freigabe eine Korrektur von technischen Angaben?</v>
      </c>
      <c r="C32" s="56">
        <f>'Definieren - Systemlandschaft'!F$10</f>
        <v>25000</v>
      </c>
      <c r="D32" s="29">
        <v>300</v>
      </c>
      <c r="E32" s="41">
        <f t="shared" si="0"/>
        <v>1.2E-2</v>
      </c>
      <c r="F32" s="42">
        <f>D32*'Definieren - Prüfkriterien'!D30</f>
        <v>300</v>
      </c>
      <c r="G32" s="42">
        <f>D32*'Definieren - Prüfkriterien'!F30</f>
        <v>300</v>
      </c>
      <c r="H32" s="42">
        <f>D32*'Definieren - Prüfkriterien'!H30</f>
        <v>300</v>
      </c>
    </row>
    <row r="33" spans="1:8">
      <c r="B33" s="28" t="str">
        <f>'Definieren - Prüfkriterien'!A31</f>
        <v>Produkte unterscheiden sich nicht anhand der (technischen) Merkmale?</v>
      </c>
      <c r="C33" s="56">
        <f>'Definieren - Systemlandschaft'!F$10</f>
        <v>25000</v>
      </c>
      <c r="D33" s="29">
        <v>30</v>
      </c>
      <c r="E33" s="41">
        <f t="shared" si="0"/>
        <v>1.1999999999999999E-3</v>
      </c>
      <c r="F33" s="42">
        <f>D33*'Definieren - Prüfkriterien'!D31</f>
        <v>30</v>
      </c>
      <c r="G33" s="42">
        <f>D33*'Definieren - Prüfkriterien'!F31</f>
        <v>30</v>
      </c>
      <c r="H33" s="42">
        <f>D33*'Definieren - Prüfkriterien'!H31</f>
        <v>30</v>
      </c>
    </row>
    <row r="34" spans="1:8">
      <c r="B34" s="28" t="str">
        <f>'Definieren - Prüfkriterien'!A32</f>
        <v>Rechtlichen relevanten Informationen fehlen oder sind nicht geprüft, z. B. fehlender Ablgeich mit externen Sperrlisten (US Patriot Act - Exportbeschränkungen für Waren), fehlende Sicherheitsrelevante Prüfzeugnisse und Zulassungen?</v>
      </c>
      <c r="C34" s="56">
        <f>'Definieren - Systemlandschaft'!F$10</f>
        <v>25000</v>
      </c>
      <c r="D34" s="29">
        <v>5</v>
      </c>
      <c r="E34" s="41">
        <f t="shared" si="0"/>
        <v>2.0000000000000001E-4</v>
      </c>
      <c r="F34" s="42">
        <f>D34*'Definieren - Prüfkriterien'!D32</f>
        <v>5</v>
      </c>
      <c r="G34" s="42">
        <f>D34*'Definieren - Prüfkriterien'!F32</f>
        <v>5</v>
      </c>
      <c r="H34" s="42">
        <f>D34*'Definieren - Prüfkriterien'!H32</f>
        <v>5</v>
      </c>
    </row>
    <row r="36" spans="1:8">
      <c r="A36" s="84" t="str">
        <f>'Definieren - Systemlandschaft'!A$11</f>
        <v>CRM</v>
      </c>
      <c r="B36" s="85"/>
      <c r="C36" s="85"/>
      <c r="D36" s="85"/>
      <c r="E36" s="85"/>
      <c r="F36" s="85"/>
      <c r="G36" s="85"/>
      <c r="H36" s="85"/>
    </row>
    <row r="37" spans="1:8">
      <c r="A37" s="34"/>
      <c r="B37" s="53"/>
      <c r="C37" s="53"/>
      <c r="D37" s="54" t="s">
        <v>48</v>
      </c>
      <c r="E37" s="36">
        <f>SUM(E40:E66)/COUNT(E40:E66)</f>
        <v>1.6759090909090914E-2</v>
      </c>
      <c r="F37" s="37">
        <f>SUM(F40:F66)</f>
        <v>414</v>
      </c>
      <c r="G37" s="37">
        <f>SUM(G40:G66)</f>
        <v>3687</v>
      </c>
      <c r="H37" s="37">
        <f>SUM(H40:H66)</f>
        <v>607</v>
      </c>
    </row>
    <row r="38" spans="1:8">
      <c r="A38" s="34"/>
      <c r="B38" s="53"/>
      <c r="C38" s="53"/>
      <c r="D38" s="54" t="s">
        <v>49</v>
      </c>
      <c r="E38" s="38">
        <f>MAX(E40:E66)</f>
        <v>0.3</v>
      </c>
      <c r="F38" s="37">
        <f>MAX(F40:F66)</f>
        <v>200</v>
      </c>
      <c r="G38" s="37">
        <f>MAX(G40:G66)</f>
        <v>3000</v>
      </c>
      <c r="H38" s="39">
        <f>MAX(H40:H66)</f>
        <v>200</v>
      </c>
    </row>
    <row r="39" spans="1:8">
      <c r="A39" s="35"/>
      <c r="B39" s="53"/>
      <c r="C39" s="53"/>
      <c r="D39" s="53"/>
      <c r="E39" s="35"/>
      <c r="F39" s="37"/>
      <c r="G39" s="37"/>
      <c r="H39" s="37"/>
    </row>
    <row r="40" spans="1:8">
      <c r="B40" s="55" t="str">
        <f>'Definieren - Prüfkriterien'!A6</f>
        <v>Vollständigkeit - Sind alle geforderten Daten vorhanden?</v>
      </c>
      <c r="C40" s="56"/>
      <c r="D40" s="53"/>
      <c r="E40" s="41"/>
      <c r="F40" s="42"/>
      <c r="G40" s="42"/>
      <c r="H40" s="43"/>
    </row>
    <row r="41" spans="1:8">
      <c r="B41" s="28" t="str">
        <f>'Definieren - Prüfkriterien'!A7</f>
        <v xml:space="preserve">Sind  Pflichtfelder wie Artikelnummer, Produktname und Produktbild nicht gefüllt? </v>
      </c>
      <c r="C41" s="56">
        <f>'Definieren - Systemlandschaft'!F$11</f>
        <v>10000</v>
      </c>
      <c r="D41" s="29">
        <v>200</v>
      </c>
      <c r="E41" s="41">
        <f>D41/C41</f>
        <v>0.02</v>
      </c>
      <c r="F41" s="42">
        <f>D41*'Definieren - Prüfkriterien'!D7</f>
        <v>200</v>
      </c>
      <c r="G41" s="42">
        <f>D41*'Definieren - Prüfkriterien'!F7</f>
        <v>200</v>
      </c>
      <c r="H41" s="42">
        <f>D41*'Definieren - Prüfkriterien'!H7</f>
        <v>200</v>
      </c>
    </row>
    <row r="42" spans="1:8">
      <c r="A42" s="40"/>
      <c r="B42" s="28" t="str">
        <f>'Definieren - Prüfkriterien'!A8</f>
        <v>Fehlen unternehmensweite  Schlüssel-Informationen bei Produkten?</v>
      </c>
      <c r="C42" s="56">
        <f>'Definieren - Systemlandschaft'!F$11</f>
        <v>10000</v>
      </c>
      <c r="D42" s="29">
        <v>0</v>
      </c>
      <c r="E42" s="41">
        <f t="shared" ref="E42:E44" si="1">D42/C42</f>
        <v>0</v>
      </c>
      <c r="F42" s="42">
        <f>D42*'Definieren - Prüfkriterien'!D8</f>
        <v>0</v>
      </c>
      <c r="G42" s="42">
        <f>D42*'Definieren - Prüfkriterien'!F8</f>
        <v>0</v>
      </c>
      <c r="H42" s="42">
        <f>D42*'Definieren - Prüfkriterien'!H8</f>
        <v>0</v>
      </c>
    </row>
    <row r="43" spans="1:8">
      <c r="B43" s="28" t="str">
        <f>'Definieren - Prüfkriterien'!A9</f>
        <v>Ist der Datensatz unvollständig?</v>
      </c>
      <c r="C43" s="56">
        <f>'Definieren - Systemlandschaft'!F$11</f>
        <v>10000</v>
      </c>
      <c r="D43" s="57">
        <v>3000</v>
      </c>
      <c r="E43" s="41">
        <f t="shared" si="1"/>
        <v>0.3</v>
      </c>
      <c r="F43" s="42">
        <f>D43*'Definieren - Prüfkriterien'!D9</f>
        <v>0</v>
      </c>
      <c r="G43" s="42">
        <f>D43*'Definieren - Prüfkriterien'!F9</f>
        <v>3000</v>
      </c>
      <c r="H43" s="42">
        <f>D43*'Definieren - Prüfkriterien'!H9</f>
        <v>0</v>
      </c>
    </row>
    <row r="44" spans="1:8">
      <c r="B44" s="28" t="str">
        <f>'Definieren - Prüfkriterien'!A10</f>
        <v>Fehlen Übersetzungen?</v>
      </c>
      <c r="C44" s="56">
        <f>'Definieren - Systemlandschaft'!F$11</f>
        <v>10000</v>
      </c>
      <c r="D44" s="29">
        <v>10</v>
      </c>
      <c r="E44" s="41">
        <f t="shared" si="1"/>
        <v>1E-3</v>
      </c>
      <c r="F44" s="42">
        <f>D44*'Definieren - Prüfkriterien'!D10</f>
        <v>10</v>
      </c>
      <c r="G44" s="42">
        <f>D44*'Definieren - Prüfkriterien'!F10</f>
        <v>10</v>
      </c>
      <c r="H44" s="42">
        <f>D44*'Definieren - Prüfkriterien'!H10</f>
        <v>10</v>
      </c>
    </row>
    <row r="45" spans="1:8">
      <c r="B45" s="55" t="str">
        <f>'Definieren - Prüfkriterien'!A11</f>
        <v>Konformität - Sind alle Werte innerhalb definierter Bereiche?</v>
      </c>
      <c r="C45" s="56"/>
      <c r="D45" s="53"/>
      <c r="E45" s="41"/>
      <c r="F45" s="42"/>
      <c r="G45" s="42"/>
      <c r="H45" s="42"/>
    </row>
    <row r="46" spans="1:8">
      <c r="B46" s="28" t="str">
        <f>'Definieren - Prüfkriterien'!A12</f>
        <v>Liegen Werte außerhalb der definierten oder zu erwartenden Wertebereiche?</v>
      </c>
      <c r="C46" s="56">
        <f>'Definieren - Systemlandschaft'!F$11</f>
        <v>10000</v>
      </c>
      <c r="D46" s="29">
        <v>30</v>
      </c>
      <c r="E46" s="41">
        <f t="shared" ref="E46:E50" si="2">D46/C46</f>
        <v>3.0000000000000001E-3</v>
      </c>
      <c r="F46" s="42">
        <f>D46*'Definieren - Prüfkriterien'!D12</f>
        <v>0</v>
      </c>
      <c r="G46" s="42">
        <f>D46*'Definieren - Prüfkriterien'!F12</f>
        <v>30</v>
      </c>
      <c r="H46" s="42">
        <f>D46*'Definieren - Prüfkriterien'!H12</f>
        <v>30</v>
      </c>
    </row>
    <row r="47" spans="1:8">
      <c r="B47" s="28" t="str">
        <f>'Definieren - Prüfkriterien'!A13</f>
        <v>Gibt es sinnlose Einträge in Pflichtfeldern?</v>
      </c>
      <c r="C47" s="56">
        <f>'Definieren - Systemlandschaft'!F$11</f>
        <v>10000</v>
      </c>
      <c r="D47" s="29">
        <v>30</v>
      </c>
      <c r="E47" s="41">
        <f t="shared" si="2"/>
        <v>3.0000000000000001E-3</v>
      </c>
      <c r="F47" s="42">
        <f>D47*'Definieren - Prüfkriterien'!D13</f>
        <v>0</v>
      </c>
      <c r="G47" s="42">
        <f>D47*'Definieren - Prüfkriterien'!F13</f>
        <v>30</v>
      </c>
      <c r="H47" s="42">
        <f>D47*'Definieren - Prüfkriterien'!H13</f>
        <v>30</v>
      </c>
    </row>
    <row r="48" spans="1:8">
      <c r="B48" s="28" t="str">
        <f>'Definieren - Prüfkriterien'!A14</f>
        <v>Werden Felder inhaltlich mißbraucht, z. B. Raute in Name = inaktives Produkt</v>
      </c>
      <c r="C48" s="56">
        <f>'Definieren - Systemlandschaft'!F$11</f>
        <v>10000</v>
      </c>
      <c r="D48" s="29">
        <v>50</v>
      </c>
      <c r="E48" s="41">
        <f t="shared" si="2"/>
        <v>5.0000000000000001E-3</v>
      </c>
      <c r="F48" s="42">
        <f>D48*'Definieren - Prüfkriterien'!D14</f>
        <v>0</v>
      </c>
      <c r="G48" s="42">
        <f>D48*'Definieren - Prüfkriterien'!F14</f>
        <v>50</v>
      </c>
      <c r="H48" s="42">
        <f>D48*'Definieren - Prüfkriterien'!H14</f>
        <v>50</v>
      </c>
    </row>
    <row r="49" spans="2:8">
      <c r="B49" s="28" t="str">
        <f>'Definieren - Prüfkriterien'!A15</f>
        <v>Werden Felder inhaltlich unterschiedlich genutzt, z. B. Feld Gewicht sowohl mit Brutto als auch Neto-Gewicht gefüllt?</v>
      </c>
      <c r="C49" s="56">
        <f>'Definieren - Systemlandschaft'!F$11</f>
        <v>10000</v>
      </c>
      <c r="D49" s="29">
        <v>100</v>
      </c>
      <c r="E49" s="41">
        <f t="shared" si="2"/>
        <v>0.01</v>
      </c>
      <c r="F49" s="42">
        <f>D49*'Definieren - Prüfkriterien'!D15</f>
        <v>100</v>
      </c>
      <c r="G49" s="42">
        <f>D49*'Definieren - Prüfkriterien'!F15</f>
        <v>100</v>
      </c>
      <c r="H49" s="42">
        <f>D49*'Definieren - Prüfkriterien'!H15</f>
        <v>100</v>
      </c>
    </row>
    <row r="50" spans="2:8">
      <c r="B50" s="28" t="str">
        <f>'Definieren - Prüfkriterien'!A16</f>
        <v>Gibt es mehrere änliche Felder für gleiche Inhalte, z. B. Höhe und Bauhöhe?</v>
      </c>
      <c r="C50" s="56">
        <f>'Definieren - Systemlandschaft'!F$11</f>
        <v>10000</v>
      </c>
      <c r="D50" s="29">
        <v>50</v>
      </c>
      <c r="E50" s="41">
        <f t="shared" si="2"/>
        <v>5.0000000000000001E-3</v>
      </c>
      <c r="F50" s="42">
        <f>D50*'Definieren - Prüfkriterien'!D16</f>
        <v>0</v>
      </c>
      <c r="G50" s="42">
        <f>D50*'Definieren - Prüfkriterien'!F16</f>
        <v>50</v>
      </c>
      <c r="H50" s="42">
        <f>D50*'Definieren - Prüfkriterien'!H16</f>
        <v>50</v>
      </c>
    </row>
    <row r="51" spans="2:8">
      <c r="B51" s="55" t="str">
        <f>'Definieren - Prüfkriterien'!A17</f>
        <v>Konsistenz - Sind die Daten über alle Systeme hinweg wiederspruchs- und dublettenfrei?</v>
      </c>
      <c r="C51" s="56"/>
      <c r="D51" s="53"/>
      <c r="E51" s="41"/>
      <c r="F51" s="42"/>
      <c r="G51" s="42"/>
      <c r="H51" s="42"/>
    </row>
    <row r="52" spans="2:8">
      <c r="B52" s="28" t="str">
        <f>'Definieren - Prüfkriterien'!A18</f>
        <v>Gibt es Dubletten innerhalb eines Systems?</v>
      </c>
      <c r="C52" s="56">
        <f>'Definieren - Systemlandschaft'!F$11</f>
        <v>10000</v>
      </c>
      <c r="D52" s="29">
        <v>3</v>
      </c>
      <c r="E52" s="41">
        <f t="shared" ref="E52:E57" si="3">D52/C52</f>
        <v>2.9999999999999997E-4</v>
      </c>
      <c r="F52" s="42">
        <f>D52*'Definieren - Prüfkriterien'!D18</f>
        <v>0</v>
      </c>
      <c r="G52" s="42">
        <f>D52*'Definieren - Prüfkriterien'!F18</f>
        <v>3</v>
      </c>
      <c r="H52" s="42">
        <f>D52*'Definieren - Prüfkriterien'!H18</f>
        <v>3</v>
      </c>
    </row>
    <row r="53" spans="2:8">
      <c r="B53" s="28" t="str">
        <f>'Definieren - Prüfkriterien'!A19</f>
        <v>Wiedersprechen sich Angaben zu einem Produkt in verschiedenen Systemen (Insbesondere z. B. Name, Artikelnummer)?</v>
      </c>
      <c r="C53" s="56">
        <f>'Definieren - Systemlandschaft'!F$11</f>
        <v>10000</v>
      </c>
      <c r="D53" s="29">
        <v>3</v>
      </c>
      <c r="E53" s="41">
        <f t="shared" si="3"/>
        <v>2.9999999999999997E-4</v>
      </c>
      <c r="F53" s="42">
        <f>D53*'Definieren - Prüfkriterien'!D19</f>
        <v>3</v>
      </c>
      <c r="G53" s="42">
        <f>D53*'Definieren - Prüfkriterien'!F19</f>
        <v>3</v>
      </c>
      <c r="H53" s="42">
        <f>D53*'Definieren - Prüfkriterien'!H19</f>
        <v>3</v>
      </c>
    </row>
    <row r="54" spans="2:8">
      <c r="B54" s="28" t="str">
        <f>'Definieren - Prüfkriterien'!A20</f>
        <v>Müssen Systeme händisch synchronisiert werden?</v>
      </c>
      <c r="C54" s="56">
        <f>'Definieren - Systemlandschaft'!F$11</f>
        <v>10000</v>
      </c>
      <c r="D54" s="29">
        <v>20</v>
      </c>
      <c r="E54" s="41">
        <f t="shared" si="3"/>
        <v>2E-3</v>
      </c>
      <c r="F54" s="42">
        <f>D54*'Definieren - Prüfkriterien'!D20</f>
        <v>0</v>
      </c>
      <c r="G54" s="42">
        <f>D54*'Definieren - Prüfkriterien'!F20</f>
        <v>20</v>
      </c>
      <c r="H54" s="42">
        <f>D54*'Definieren - Prüfkriterien'!H20</f>
        <v>0</v>
      </c>
    </row>
    <row r="55" spans="2:8">
      <c r="B55" s="28" t="str">
        <f>'Definieren - Prüfkriterien'!A21</f>
        <v>Wiedersprechende sich Angaben innerhalt eines Systems?</v>
      </c>
      <c r="C55" s="56">
        <f>'Definieren - Systemlandschaft'!F$11</f>
        <v>10000</v>
      </c>
      <c r="D55" s="29">
        <v>30</v>
      </c>
      <c r="E55" s="41">
        <f t="shared" si="3"/>
        <v>3.0000000000000001E-3</v>
      </c>
      <c r="F55" s="42">
        <f>D55*'Definieren - Prüfkriterien'!D21</f>
        <v>0</v>
      </c>
      <c r="G55" s="42">
        <f>D55*'Definieren - Prüfkriterien'!F21</f>
        <v>30</v>
      </c>
      <c r="H55" s="42">
        <f>D55*'Definieren - Prüfkriterien'!H21</f>
        <v>30</v>
      </c>
    </row>
    <row r="56" spans="2:8">
      <c r="B56" s="28" t="str">
        <f>'Definieren - Prüfkriterien'!A22</f>
        <v>Werden Produkte in Systemen ganz unterschiedlich modelliert (als konfigurierbares Material und als Fertigprodukt)?</v>
      </c>
      <c r="C56" s="56">
        <f>'Definieren - Systemlandschaft'!F$11</f>
        <v>10000</v>
      </c>
      <c r="D56" s="29">
        <v>30</v>
      </c>
      <c r="E56" s="41">
        <f t="shared" si="3"/>
        <v>3.0000000000000001E-3</v>
      </c>
      <c r="F56" s="42">
        <f>D56*'Definieren - Prüfkriterien'!D22</f>
        <v>0</v>
      </c>
      <c r="G56" s="42">
        <f>D56*'Definieren - Prüfkriterien'!F22</f>
        <v>30</v>
      </c>
      <c r="H56" s="42">
        <f>D56*'Definieren - Prüfkriterien'!H22</f>
        <v>0</v>
      </c>
    </row>
    <row r="57" spans="2:8">
      <c r="B57" s="28" t="str">
        <f>'Definieren - Prüfkriterien'!A23</f>
        <v>Wird die gleiche Artikelnummer wird von verschiedenen Systemen für unterschiedliche Produkte verwendet?</v>
      </c>
      <c r="C57" s="56">
        <f>'Definieren - Systemlandschaft'!F$11</f>
        <v>10000</v>
      </c>
      <c r="D57" s="29">
        <v>30</v>
      </c>
      <c r="E57" s="41">
        <f t="shared" si="3"/>
        <v>3.0000000000000001E-3</v>
      </c>
      <c r="F57" s="42">
        <f>D57*'Definieren - Prüfkriterien'!D23</f>
        <v>30</v>
      </c>
      <c r="G57" s="42">
        <f>D57*'Definieren - Prüfkriterien'!F23</f>
        <v>30</v>
      </c>
      <c r="H57" s="42">
        <f>D57*'Definieren - Prüfkriterien'!H23</f>
        <v>30</v>
      </c>
    </row>
    <row r="58" spans="2:8">
      <c r="B58" s="55" t="str">
        <f>'Definieren - Prüfkriterien'!A24</f>
        <v>Aktualität - Sind aktuelle Daten verfügbar, wenn diese benötigt werden?</v>
      </c>
      <c r="C58" s="56"/>
      <c r="D58" s="53"/>
      <c r="E58" s="41"/>
      <c r="F58" s="42"/>
      <c r="G58" s="42"/>
      <c r="H58" s="42"/>
    </row>
    <row r="59" spans="2:8">
      <c r="B59" s="28" t="str">
        <f>'Definieren - Prüfkriterien'!A25</f>
        <v>Ist der Produktstatus bei Produkten nicht eindeutig erkennbar?</v>
      </c>
      <c r="C59" s="56">
        <f>'Definieren - Systemlandschaft'!F$11</f>
        <v>10000</v>
      </c>
      <c r="D59" s="29">
        <v>30</v>
      </c>
      <c r="E59" s="41">
        <f t="shared" ref="E59:E62" si="4">D59/C59</f>
        <v>3.0000000000000001E-3</v>
      </c>
      <c r="F59" s="42">
        <f>D59*'Definieren - Prüfkriterien'!D25</f>
        <v>30</v>
      </c>
      <c r="G59" s="42">
        <f>D59*'Definieren - Prüfkriterien'!F25</f>
        <v>30</v>
      </c>
      <c r="H59" s="42">
        <f>D59*'Definieren - Prüfkriterien'!H25</f>
        <v>30</v>
      </c>
    </row>
    <row r="60" spans="2:8">
      <c r="B60" s="28" t="str">
        <f>'Definieren - Prüfkriterien'!A26</f>
        <v>Sind mehr Datensätze in Bearbeitung als geplant? Bei wie vielen Produkten dauert aktuell der Datenerstellungs-Prozess zu lange?</v>
      </c>
      <c r="C60" s="56">
        <f>'Definieren - Systemlandschaft'!F$11</f>
        <v>10000</v>
      </c>
      <c r="D60" s="29">
        <v>0</v>
      </c>
      <c r="E60" s="41">
        <f t="shared" si="4"/>
        <v>0</v>
      </c>
      <c r="F60" s="42">
        <f>D60*'Definieren - Prüfkriterien'!D26</f>
        <v>0</v>
      </c>
      <c r="G60" s="42">
        <f>D60*'Definieren - Prüfkriterien'!F26</f>
        <v>0</v>
      </c>
      <c r="H60" s="42">
        <f>D60*'Definieren - Prüfkriterien'!H26</f>
        <v>0</v>
      </c>
    </row>
    <row r="61" spans="2:8">
      <c r="B61" s="28" t="str">
        <f>'Definieren - Prüfkriterien'!A27</f>
        <v>Sind Informationen veraltet? Sind insbesondere veraltete Preise vorhanden?</v>
      </c>
      <c r="C61" s="56">
        <f>'Definieren - Systemlandschaft'!F$11</f>
        <v>10000</v>
      </c>
      <c r="D61" s="29">
        <v>3</v>
      </c>
      <c r="E61" s="41">
        <f t="shared" si="4"/>
        <v>2.9999999999999997E-4</v>
      </c>
      <c r="F61" s="42">
        <f>D61*'Definieren - Prüfkriterien'!D27</f>
        <v>3</v>
      </c>
      <c r="G61" s="42">
        <f>D61*'Definieren - Prüfkriterien'!F27</f>
        <v>3</v>
      </c>
      <c r="H61" s="42">
        <f>D61*'Definieren - Prüfkriterien'!H27</f>
        <v>3</v>
      </c>
    </row>
    <row r="62" spans="2:8">
      <c r="B62" s="28" t="str">
        <f>'Definieren - Prüfkriterien'!A28</f>
        <v>Ist der Prüfstatus/die Freigabe der Informationen nicht nachvollziehbar?</v>
      </c>
      <c r="C62" s="56">
        <f>'Definieren - Systemlandschaft'!F$11</f>
        <v>10000</v>
      </c>
      <c r="D62" s="29">
        <v>30</v>
      </c>
      <c r="E62" s="41">
        <f t="shared" si="4"/>
        <v>3.0000000000000001E-3</v>
      </c>
      <c r="F62" s="42">
        <f>D62*'Definieren - Prüfkriterien'!D28</f>
        <v>0</v>
      </c>
      <c r="G62" s="42">
        <f>D62*'Definieren - Prüfkriterien'!F28</f>
        <v>30</v>
      </c>
      <c r="H62" s="42">
        <f>D62*'Definieren - Prüfkriterien'!H28</f>
        <v>0</v>
      </c>
    </row>
    <row r="63" spans="2:8">
      <c r="B63" s="55" t="str">
        <f>'Definieren - Prüfkriterien'!A29</f>
        <v>Korrektheit - Bilden die Daten das Stammdatenobjekt korrekt ab?</v>
      </c>
      <c r="C63" s="56"/>
      <c r="D63" s="53"/>
      <c r="E63" s="41"/>
      <c r="F63" s="42"/>
      <c r="G63" s="42"/>
      <c r="H63" s="42"/>
    </row>
    <row r="64" spans="2:8">
      <c r="B64" s="28" t="str">
        <f>'Definieren - Prüfkriterien'!A30</f>
        <v>Sind Daten nicht korrekt? Bei wie vielen Datensätzen gibt es nach der Freigabe eine Korrektur von technischen Angaben?</v>
      </c>
      <c r="C64" s="56">
        <f>'Definieren - Systemlandschaft'!F$11</f>
        <v>10000</v>
      </c>
      <c r="D64" s="29">
        <v>30</v>
      </c>
      <c r="E64" s="41">
        <f t="shared" ref="E64:E66" si="5">D64/C64</f>
        <v>3.0000000000000001E-3</v>
      </c>
      <c r="F64" s="42">
        <f>D64*'Definieren - Prüfkriterien'!D30</f>
        <v>30</v>
      </c>
      <c r="G64" s="42">
        <f>D64*'Definieren - Prüfkriterien'!F30</f>
        <v>30</v>
      </c>
      <c r="H64" s="42">
        <f>D64*'Definieren - Prüfkriterien'!H30</f>
        <v>30</v>
      </c>
    </row>
    <row r="65" spans="1:8">
      <c r="B65" s="28" t="str">
        <f>'Definieren - Prüfkriterien'!A31</f>
        <v>Produkte unterscheiden sich nicht anhand der (technischen) Merkmale?</v>
      </c>
      <c r="C65" s="56">
        <f>'Definieren - Systemlandschaft'!F$11</f>
        <v>10000</v>
      </c>
      <c r="D65" s="29">
        <v>3</v>
      </c>
      <c r="E65" s="41">
        <f t="shared" si="5"/>
        <v>2.9999999999999997E-4</v>
      </c>
      <c r="F65" s="42">
        <f>D65*'Definieren - Prüfkriterien'!D31</f>
        <v>3</v>
      </c>
      <c r="G65" s="42">
        <f>D65*'Definieren - Prüfkriterien'!F31</f>
        <v>3</v>
      </c>
      <c r="H65" s="42">
        <f>D65*'Definieren - Prüfkriterien'!H31</f>
        <v>3</v>
      </c>
    </row>
    <row r="66" spans="1:8">
      <c r="B66" s="28" t="str">
        <f>'Definieren - Prüfkriterien'!A32</f>
        <v>Rechtlichen relevanten Informationen fehlen oder sind nicht geprüft, z. B. fehlender Ablgeich mit externen Sperrlisten (US Patriot Act - Exportbeschränkungen für Waren), fehlende Sicherheitsrelevante Prüfzeugnisse und Zulassungen?</v>
      </c>
      <c r="C66" s="56">
        <f>'Definieren - Systemlandschaft'!F$11</f>
        <v>10000</v>
      </c>
      <c r="D66" s="29">
        <v>5</v>
      </c>
      <c r="E66" s="41">
        <f t="shared" si="5"/>
        <v>5.0000000000000001E-4</v>
      </c>
      <c r="F66" s="42">
        <f>D66*'Definieren - Prüfkriterien'!D32</f>
        <v>5</v>
      </c>
      <c r="G66" s="42">
        <f>D66*'Definieren - Prüfkriterien'!F32</f>
        <v>5</v>
      </c>
      <c r="H66" s="42">
        <f>D66*'Definieren - Prüfkriterien'!H32</f>
        <v>5</v>
      </c>
    </row>
    <row r="69" spans="1:8">
      <c r="A69" s="84" t="str">
        <f>'Definieren - Systemlandschaft'!A$12</f>
        <v>PLM</v>
      </c>
      <c r="B69" s="85"/>
      <c r="C69" s="85"/>
      <c r="D69" s="85"/>
      <c r="E69" s="85"/>
      <c r="F69" s="85"/>
      <c r="G69" s="85"/>
      <c r="H69" s="85"/>
    </row>
    <row r="70" spans="1:8">
      <c r="A70" s="34"/>
      <c r="B70" s="53"/>
      <c r="C70" s="53"/>
      <c r="D70" s="54" t="s">
        <v>48</v>
      </c>
      <c r="E70" s="36">
        <f>SUM(E73:E99)/COUNT(E73:E99)</f>
        <v>2.5863636363636366E-2</v>
      </c>
      <c r="F70" s="37">
        <f>SUM(F73:F99)</f>
        <v>1340</v>
      </c>
      <c r="G70" s="37">
        <f>SUM(G73:G99)</f>
        <v>5690</v>
      </c>
      <c r="H70" s="37">
        <f>SUM(H73:H99)</f>
        <v>3350</v>
      </c>
    </row>
    <row r="71" spans="1:8">
      <c r="A71" s="34"/>
      <c r="B71" s="53"/>
      <c r="C71" s="53"/>
      <c r="D71" s="54" t="s">
        <v>49</v>
      </c>
      <c r="E71" s="38">
        <f>MAX(E73:E99)</f>
        <v>0.1</v>
      </c>
      <c r="F71" s="37">
        <f>MAX(F73:F99)</f>
        <v>500</v>
      </c>
      <c r="G71" s="37">
        <f>MAX(G73:G99)</f>
        <v>1000</v>
      </c>
      <c r="H71" s="39">
        <f>MAX(H73:H99)</f>
        <v>800</v>
      </c>
    </row>
    <row r="72" spans="1:8">
      <c r="A72" s="35"/>
      <c r="B72" s="53"/>
      <c r="C72" s="53"/>
      <c r="D72" s="53"/>
      <c r="E72" s="35"/>
      <c r="F72" s="37"/>
      <c r="G72" s="37"/>
      <c r="H72" s="37"/>
    </row>
    <row r="73" spans="1:8">
      <c r="B73" s="55" t="str">
        <f>'Definieren - Prüfkriterien'!A6</f>
        <v>Vollständigkeit - Sind alle geforderten Daten vorhanden?</v>
      </c>
      <c r="C73" s="56"/>
      <c r="D73" s="53"/>
      <c r="E73" s="41"/>
      <c r="F73" s="42"/>
      <c r="G73" s="42"/>
      <c r="H73" s="43"/>
    </row>
    <row r="74" spans="1:8">
      <c r="B74" s="28" t="str">
        <f>'Definieren - Prüfkriterien'!A7</f>
        <v xml:space="preserve">Sind  Pflichtfelder wie Artikelnummer, Produktname und Produktbild nicht gefüllt? </v>
      </c>
      <c r="C74" s="56">
        <f>'Definieren - Systemlandschaft'!F$12</f>
        <v>10000</v>
      </c>
      <c r="D74" s="29">
        <v>30</v>
      </c>
      <c r="E74" s="41">
        <f>D74/C74</f>
        <v>3.0000000000000001E-3</v>
      </c>
      <c r="F74" s="42">
        <f>D74*'Definieren - Prüfkriterien'!D7</f>
        <v>30</v>
      </c>
      <c r="G74" s="42">
        <f>D74*'Definieren - Prüfkriterien'!F7</f>
        <v>30</v>
      </c>
      <c r="H74" s="42">
        <f>D74*'Definieren - Prüfkriterien'!H7</f>
        <v>30</v>
      </c>
    </row>
    <row r="75" spans="1:8">
      <c r="A75" s="40"/>
      <c r="B75" s="28" t="str">
        <f>'Definieren - Prüfkriterien'!A8</f>
        <v>Fehlen unternehmensweite  Schlüssel-Informationen bei Produkten?</v>
      </c>
      <c r="C75" s="56">
        <f>'Definieren - Systemlandschaft'!F$12</f>
        <v>10000</v>
      </c>
      <c r="D75" s="29">
        <v>20</v>
      </c>
      <c r="E75" s="41">
        <f t="shared" ref="E75:E77" si="6">D75/C75</f>
        <v>2E-3</v>
      </c>
      <c r="F75" s="42">
        <f>D75*'Definieren - Prüfkriterien'!D8</f>
        <v>0</v>
      </c>
      <c r="G75" s="42">
        <f>D75*'Definieren - Prüfkriterien'!F8</f>
        <v>20</v>
      </c>
      <c r="H75" s="42">
        <f>D75*'Definieren - Prüfkriterien'!H8</f>
        <v>0</v>
      </c>
    </row>
    <row r="76" spans="1:8">
      <c r="B76" s="28" t="str">
        <f>'Definieren - Prüfkriterien'!A9</f>
        <v>Ist der Datensatz unvollständig?</v>
      </c>
      <c r="C76" s="56">
        <f>'Definieren - Systemlandschaft'!F$12</f>
        <v>10000</v>
      </c>
      <c r="D76" s="57">
        <v>1000</v>
      </c>
      <c r="E76" s="41">
        <f t="shared" si="6"/>
        <v>0.1</v>
      </c>
      <c r="F76" s="42">
        <f>D76*'Definieren - Prüfkriterien'!D9</f>
        <v>0</v>
      </c>
      <c r="G76" s="42">
        <f>D76*'Definieren - Prüfkriterien'!F9</f>
        <v>1000</v>
      </c>
      <c r="H76" s="42">
        <f>D76*'Definieren - Prüfkriterien'!H9</f>
        <v>0</v>
      </c>
    </row>
    <row r="77" spans="1:8">
      <c r="B77" s="28" t="str">
        <f>'Definieren - Prüfkriterien'!A10</f>
        <v>Fehlen Übersetzungen?</v>
      </c>
      <c r="C77" s="56">
        <f>'Definieren - Systemlandschaft'!F$12</f>
        <v>10000</v>
      </c>
      <c r="D77" s="29">
        <v>0</v>
      </c>
      <c r="E77" s="41">
        <f t="shared" si="6"/>
        <v>0</v>
      </c>
      <c r="F77" s="42">
        <f>D77*'Definieren - Prüfkriterien'!D10</f>
        <v>0</v>
      </c>
      <c r="G77" s="42">
        <f>D77*'Definieren - Prüfkriterien'!F10</f>
        <v>0</v>
      </c>
      <c r="H77" s="42">
        <f>D77*'Definieren - Prüfkriterien'!H10</f>
        <v>0</v>
      </c>
    </row>
    <row r="78" spans="1:8">
      <c r="B78" s="55" t="str">
        <f>'Definieren - Prüfkriterien'!A11</f>
        <v>Konformität - Sind alle Werte innerhalb definierter Bereiche?</v>
      </c>
      <c r="C78" s="56"/>
      <c r="D78" s="53"/>
      <c r="E78" s="41"/>
      <c r="F78" s="42"/>
      <c r="G78" s="42"/>
      <c r="H78" s="42"/>
    </row>
    <row r="79" spans="1:8">
      <c r="B79" s="28" t="str">
        <f>'Definieren - Prüfkriterien'!A12</f>
        <v>Liegen Werte außerhalb der definierten oder zu erwartenden Wertebereiche?</v>
      </c>
      <c r="C79" s="56">
        <f>'Definieren - Systemlandschaft'!F$12</f>
        <v>10000</v>
      </c>
      <c r="D79" s="29">
        <v>500</v>
      </c>
      <c r="E79" s="41">
        <f t="shared" ref="E79:E83" si="7">D79/C79</f>
        <v>0.05</v>
      </c>
      <c r="F79" s="42">
        <f>D79*'Definieren - Prüfkriterien'!D12</f>
        <v>0</v>
      </c>
      <c r="G79" s="42">
        <f>D79*'Definieren - Prüfkriterien'!F12</f>
        <v>500</v>
      </c>
      <c r="H79" s="42">
        <f>D79*'Definieren - Prüfkriterien'!H12</f>
        <v>500</v>
      </c>
    </row>
    <row r="80" spans="1:8">
      <c r="B80" s="28" t="str">
        <f>'Definieren - Prüfkriterien'!A13</f>
        <v>Gibt es sinnlose Einträge in Pflichtfeldern?</v>
      </c>
      <c r="C80" s="56">
        <f>'Definieren - Systemlandschaft'!F$12</f>
        <v>10000</v>
      </c>
      <c r="D80" s="29">
        <v>400</v>
      </c>
      <c r="E80" s="41">
        <f t="shared" si="7"/>
        <v>0.04</v>
      </c>
      <c r="F80" s="42">
        <f>D80*'Definieren - Prüfkriterien'!D13</f>
        <v>0</v>
      </c>
      <c r="G80" s="42">
        <f>D80*'Definieren - Prüfkriterien'!F13</f>
        <v>400</v>
      </c>
      <c r="H80" s="42">
        <f>D80*'Definieren - Prüfkriterien'!H13</f>
        <v>400</v>
      </c>
    </row>
    <row r="81" spans="2:8">
      <c r="B81" s="28" t="str">
        <f>'Definieren - Prüfkriterien'!A14</f>
        <v>Werden Felder inhaltlich mißbraucht, z. B. Raute in Name = inaktives Produkt</v>
      </c>
      <c r="C81" s="56">
        <f>'Definieren - Systemlandschaft'!F$12</f>
        <v>10000</v>
      </c>
      <c r="D81" s="29">
        <v>800</v>
      </c>
      <c r="E81" s="41">
        <f t="shared" si="7"/>
        <v>0.08</v>
      </c>
      <c r="F81" s="42">
        <f>D81*'Definieren - Prüfkriterien'!D14</f>
        <v>0</v>
      </c>
      <c r="G81" s="42">
        <f>D81*'Definieren - Prüfkriterien'!F14</f>
        <v>800</v>
      </c>
      <c r="H81" s="42">
        <f>D81*'Definieren - Prüfkriterien'!H14</f>
        <v>800</v>
      </c>
    </row>
    <row r="82" spans="2:8">
      <c r="B82" s="28" t="str">
        <f>'Definieren - Prüfkriterien'!A15</f>
        <v>Werden Felder inhaltlich unterschiedlich genutzt, z. B. Feld Gewicht sowohl mit Brutto als auch Neto-Gewicht gefüllt?</v>
      </c>
      <c r="C82" s="56">
        <f>'Definieren - Systemlandschaft'!F$12</f>
        <v>10000</v>
      </c>
      <c r="D82" s="29">
        <v>0</v>
      </c>
      <c r="E82" s="41">
        <f t="shared" si="7"/>
        <v>0</v>
      </c>
      <c r="F82" s="42">
        <f>D82*'Definieren - Prüfkriterien'!D15</f>
        <v>0</v>
      </c>
      <c r="G82" s="42">
        <f>D82*'Definieren - Prüfkriterien'!F15</f>
        <v>0</v>
      </c>
      <c r="H82" s="42">
        <f>D82*'Definieren - Prüfkriterien'!H15</f>
        <v>0</v>
      </c>
    </row>
    <row r="83" spans="2:8">
      <c r="B83" s="28" t="str">
        <f>'Definieren - Prüfkriterien'!A16</f>
        <v>Gibt es mehrere änliche Felder für gleiche Inhalte, z. B. Höhe und Bauhöhe?</v>
      </c>
      <c r="C83" s="56">
        <f>'Definieren - Systemlandschaft'!F$12</f>
        <v>10000</v>
      </c>
      <c r="D83" s="29">
        <v>0</v>
      </c>
      <c r="E83" s="41">
        <f t="shared" si="7"/>
        <v>0</v>
      </c>
      <c r="F83" s="42">
        <f>D83*'Definieren - Prüfkriterien'!D16</f>
        <v>0</v>
      </c>
      <c r="G83" s="42">
        <f>D83*'Definieren - Prüfkriterien'!F16</f>
        <v>0</v>
      </c>
      <c r="H83" s="42">
        <f>D83*'Definieren - Prüfkriterien'!H16</f>
        <v>0</v>
      </c>
    </row>
    <row r="84" spans="2:8">
      <c r="B84" s="55" t="str">
        <f>'Definieren - Prüfkriterien'!A17</f>
        <v>Konsistenz - Sind die Daten über alle Systeme hinweg wiederspruchs- und dublettenfrei?</v>
      </c>
      <c r="C84" s="56"/>
      <c r="D84" s="53"/>
      <c r="E84" s="41"/>
      <c r="F84" s="42"/>
      <c r="G84" s="42"/>
      <c r="H84" s="42"/>
    </row>
    <row r="85" spans="2:8">
      <c r="B85" s="28" t="str">
        <f>'Definieren - Prüfkriterien'!A18</f>
        <v>Gibt es Dubletten innerhalb eines Systems?</v>
      </c>
      <c r="C85" s="56">
        <f>'Definieren - Systemlandschaft'!F$12</f>
        <v>10000</v>
      </c>
      <c r="D85" s="29">
        <v>0</v>
      </c>
      <c r="E85" s="41">
        <f t="shared" ref="E85:E90" si="8">D85/C85</f>
        <v>0</v>
      </c>
      <c r="F85" s="42">
        <f>D85*'Definieren - Prüfkriterien'!D18</f>
        <v>0</v>
      </c>
      <c r="G85" s="42">
        <f>D85*'Definieren - Prüfkriterien'!F18</f>
        <v>0</v>
      </c>
      <c r="H85" s="42">
        <f>D85*'Definieren - Prüfkriterien'!H18</f>
        <v>0</v>
      </c>
    </row>
    <row r="86" spans="2:8">
      <c r="B86" s="28" t="str">
        <f>'Definieren - Prüfkriterien'!A19</f>
        <v>Wiedersprechen sich Angaben zu einem Produkt in verschiedenen Systemen (Insbesondere z. B. Name, Artikelnummer)?</v>
      </c>
      <c r="C86" s="56">
        <f>'Definieren - Systemlandschaft'!F$12</f>
        <v>10000</v>
      </c>
      <c r="D86" s="29">
        <v>30</v>
      </c>
      <c r="E86" s="41">
        <f t="shared" si="8"/>
        <v>3.0000000000000001E-3</v>
      </c>
      <c r="F86" s="42">
        <f>D86*'Definieren - Prüfkriterien'!D19</f>
        <v>30</v>
      </c>
      <c r="G86" s="42">
        <f>D86*'Definieren - Prüfkriterien'!F19</f>
        <v>30</v>
      </c>
      <c r="H86" s="42">
        <f>D86*'Definieren - Prüfkriterien'!H19</f>
        <v>30</v>
      </c>
    </row>
    <row r="87" spans="2:8">
      <c r="B87" s="28" t="str">
        <f>'Definieren - Prüfkriterien'!A20</f>
        <v>Müssen Systeme händisch synchronisiert werden?</v>
      </c>
      <c r="C87" s="56">
        <f>'Definieren - Systemlandschaft'!F$12</f>
        <v>10000</v>
      </c>
      <c r="D87" s="29">
        <v>20</v>
      </c>
      <c r="E87" s="41">
        <f t="shared" si="8"/>
        <v>2E-3</v>
      </c>
      <c r="F87" s="42">
        <f>D87*'Definieren - Prüfkriterien'!D20</f>
        <v>0</v>
      </c>
      <c r="G87" s="42">
        <f>D87*'Definieren - Prüfkriterien'!F20</f>
        <v>20</v>
      </c>
      <c r="H87" s="42">
        <f>D87*'Definieren - Prüfkriterien'!H20</f>
        <v>0</v>
      </c>
    </row>
    <row r="88" spans="2:8">
      <c r="B88" s="28" t="str">
        <f>'Definieren - Prüfkriterien'!A21</f>
        <v>Wiedersprechende sich Angaben innerhalt eines Systems?</v>
      </c>
      <c r="C88" s="56">
        <f>'Definieren - Systemlandschaft'!F$12</f>
        <v>10000</v>
      </c>
      <c r="D88" s="29">
        <v>10</v>
      </c>
      <c r="E88" s="41">
        <f t="shared" si="8"/>
        <v>1E-3</v>
      </c>
      <c r="F88" s="42">
        <f>D88*'Definieren - Prüfkriterien'!D21</f>
        <v>0</v>
      </c>
      <c r="G88" s="42">
        <f>D88*'Definieren - Prüfkriterien'!F21</f>
        <v>10</v>
      </c>
      <c r="H88" s="42">
        <f>D88*'Definieren - Prüfkriterien'!H21</f>
        <v>10</v>
      </c>
    </row>
    <row r="89" spans="2:8">
      <c r="B89" s="28" t="str">
        <f>'Definieren - Prüfkriterien'!A22</f>
        <v>Werden Produkte in Systemen ganz unterschiedlich modelliert (als konfigurierbares Material und als Fertigprodukt)?</v>
      </c>
      <c r="C89" s="56">
        <f>'Definieren - Systemlandschaft'!F$12</f>
        <v>10000</v>
      </c>
      <c r="D89" s="29">
        <v>300</v>
      </c>
      <c r="E89" s="41">
        <f t="shared" si="8"/>
        <v>0.03</v>
      </c>
      <c r="F89" s="42">
        <f>D89*'Definieren - Prüfkriterien'!D22</f>
        <v>0</v>
      </c>
      <c r="G89" s="42">
        <f>D89*'Definieren - Prüfkriterien'!F22</f>
        <v>300</v>
      </c>
      <c r="H89" s="42">
        <f>D89*'Definieren - Prüfkriterien'!H22</f>
        <v>0</v>
      </c>
    </row>
    <row r="90" spans="2:8">
      <c r="B90" s="28" t="str">
        <f>'Definieren - Prüfkriterien'!A23</f>
        <v>Wird die gleiche Artikelnummer wird von verschiedenen Systemen für unterschiedliche Produkte verwendet?</v>
      </c>
      <c r="C90" s="56">
        <f>'Definieren - Systemlandschaft'!F$12</f>
        <v>10000</v>
      </c>
      <c r="D90" s="29">
        <v>500</v>
      </c>
      <c r="E90" s="41">
        <f t="shared" si="8"/>
        <v>0.05</v>
      </c>
      <c r="F90" s="42">
        <f>D90*'Definieren - Prüfkriterien'!D23</f>
        <v>500</v>
      </c>
      <c r="G90" s="42">
        <f>D90*'Definieren - Prüfkriterien'!F23</f>
        <v>500</v>
      </c>
      <c r="H90" s="42">
        <f>D90*'Definieren - Prüfkriterien'!H23</f>
        <v>500</v>
      </c>
    </row>
    <row r="91" spans="2:8">
      <c r="B91" s="55" t="str">
        <f>'Definieren - Prüfkriterien'!A24</f>
        <v>Aktualität - Sind aktuelle Daten verfügbar, wenn diese benötigt werden?</v>
      </c>
      <c r="D91" s="53"/>
      <c r="E91" s="41"/>
      <c r="F91" s="42"/>
      <c r="G91" s="42"/>
      <c r="H91" s="42"/>
    </row>
    <row r="92" spans="2:8">
      <c r="B92" s="28" t="str">
        <f>'Definieren - Prüfkriterien'!A25</f>
        <v>Ist der Produktstatus bei Produkten nicht eindeutig erkennbar?</v>
      </c>
      <c r="C92" s="56">
        <f>'Definieren - Systemlandschaft'!F$12</f>
        <v>10000</v>
      </c>
      <c r="D92" s="29">
        <v>30</v>
      </c>
      <c r="E92" s="41">
        <f t="shared" ref="E92:E95" si="9">D92/C92</f>
        <v>3.0000000000000001E-3</v>
      </c>
      <c r="F92" s="42">
        <f>D92*'Definieren - Prüfkriterien'!D25</f>
        <v>30</v>
      </c>
      <c r="G92" s="42">
        <f>D92*'Definieren - Prüfkriterien'!F25</f>
        <v>30</v>
      </c>
      <c r="H92" s="42">
        <f>D92*'Definieren - Prüfkriterien'!H25</f>
        <v>30</v>
      </c>
    </row>
    <row r="93" spans="2:8">
      <c r="B93" s="28" t="str">
        <f>'Definieren - Prüfkriterien'!A26</f>
        <v>Sind mehr Datensätze in Bearbeitung als geplant? Bei wie vielen Produkten dauert aktuell der Datenerstellungs-Prozess zu lange?</v>
      </c>
      <c r="C93" s="56">
        <f>'Definieren - Systemlandschaft'!F$12</f>
        <v>10000</v>
      </c>
      <c r="D93" s="29">
        <v>300</v>
      </c>
      <c r="E93" s="41">
        <f t="shared" si="9"/>
        <v>0.03</v>
      </c>
      <c r="F93" s="42">
        <f>D93*'Definieren - Prüfkriterien'!D26</f>
        <v>0</v>
      </c>
      <c r="G93" s="42">
        <f>D93*'Definieren - Prüfkriterien'!F26</f>
        <v>300</v>
      </c>
      <c r="H93" s="42">
        <f>D93*'Definieren - Prüfkriterien'!H26</f>
        <v>300</v>
      </c>
    </row>
    <row r="94" spans="2:8">
      <c r="B94" s="28" t="str">
        <f>'Definieren - Prüfkriterien'!A27</f>
        <v>Sind Informationen veraltet? Sind insbesondere veraltete Preise vorhanden?</v>
      </c>
      <c r="C94" s="56">
        <f>'Definieren - Systemlandschaft'!F$12</f>
        <v>10000</v>
      </c>
      <c r="D94" s="29">
        <v>400</v>
      </c>
      <c r="E94" s="41">
        <f t="shared" si="9"/>
        <v>0.04</v>
      </c>
      <c r="F94" s="42">
        <f>D94*'Definieren - Prüfkriterien'!D27</f>
        <v>400</v>
      </c>
      <c r="G94" s="42">
        <f>D94*'Definieren - Prüfkriterien'!F27</f>
        <v>400</v>
      </c>
      <c r="H94" s="42">
        <f>D94*'Definieren - Prüfkriterien'!H27</f>
        <v>400</v>
      </c>
    </row>
    <row r="95" spans="2:8">
      <c r="B95" s="28" t="str">
        <f>'Definieren - Prüfkriterien'!A28</f>
        <v>Ist der Prüfstatus/die Freigabe der Informationen nicht nachvollziehbar?</v>
      </c>
      <c r="C95" s="56">
        <f>'Definieren - Systemlandschaft'!F$12</f>
        <v>10000</v>
      </c>
      <c r="D95" s="29">
        <v>1000</v>
      </c>
      <c r="E95" s="41">
        <f t="shared" si="9"/>
        <v>0.1</v>
      </c>
      <c r="F95" s="42">
        <f>D95*'Definieren - Prüfkriterien'!D28</f>
        <v>0</v>
      </c>
      <c r="G95" s="42">
        <f>D95*'Definieren - Prüfkriterien'!F28</f>
        <v>1000</v>
      </c>
      <c r="H95" s="42">
        <f>D95*'Definieren - Prüfkriterien'!H28</f>
        <v>0</v>
      </c>
    </row>
    <row r="96" spans="2:8">
      <c r="B96" s="55" t="str">
        <f>'Definieren - Prüfkriterien'!A29</f>
        <v>Korrektheit - Bilden die Daten das Stammdatenobjekt korrekt ab?</v>
      </c>
      <c r="D96" s="53"/>
      <c r="E96" s="41"/>
      <c r="F96" s="42"/>
      <c r="G96" s="42"/>
      <c r="H96" s="42"/>
    </row>
    <row r="97" spans="1:8">
      <c r="B97" s="28" t="str">
        <f>'Definieren - Prüfkriterien'!A30</f>
        <v>Sind Daten nicht korrekt? Bei wie vielen Datensätzen gibt es nach der Freigabe eine Korrektur von technischen Angaben?</v>
      </c>
      <c r="C97" s="56">
        <f>'Definieren - Systemlandschaft'!F$12</f>
        <v>10000</v>
      </c>
      <c r="D97" s="29">
        <v>30</v>
      </c>
      <c r="E97" s="41">
        <f t="shared" ref="E97:E99" si="10">D97/C97</f>
        <v>3.0000000000000001E-3</v>
      </c>
      <c r="F97" s="42">
        <f>D97*'Definieren - Prüfkriterien'!D30</f>
        <v>30</v>
      </c>
      <c r="G97" s="42">
        <f>D97*'Definieren - Prüfkriterien'!F30</f>
        <v>30</v>
      </c>
      <c r="H97" s="42">
        <f>D97*'Definieren - Prüfkriterien'!H30</f>
        <v>30</v>
      </c>
    </row>
    <row r="98" spans="1:8">
      <c r="B98" s="28" t="str">
        <f>'Definieren - Prüfkriterien'!A31</f>
        <v>Produkte unterscheiden sich nicht anhand der (technischen) Merkmale?</v>
      </c>
      <c r="C98" s="56">
        <f>'Definieren - Systemlandschaft'!F$12</f>
        <v>10000</v>
      </c>
      <c r="D98" s="29">
        <v>300</v>
      </c>
      <c r="E98" s="41">
        <f t="shared" si="10"/>
        <v>0.03</v>
      </c>
      <c r="F98" s="42">
        <f>D98*'Definieren - Prüfkriterien'!D31</f>
        <v>300</v>
      </c>
      <c r="G98" s="42">
        <f>D98*'Definieren - Prüfkriterien'!F31</f>
        <v>300</v>
      </c>
      <c r="H98" s="42">
        <f>D98*'Definieren - Prüfkriterien'!H31</f>
        <v>300</v>
      </c>
    </row>
    <row r="99" spans="1:8">
      <c r="B99" s="28" t="str">
        <f>'Definieren - Prüfkriterien'!A32</f>
        <v>Rechtlichen relevanten Informationen fehlen oder sind nicht geprüft, z. B. fehlender Ablgeich mit externen Sperrlisten (US Patriot Act - Exportbeschränkungen für Waren), fehlende Sicherheitsrelevante Prüfzeugnisse und Zulassungen?</v>
      </c>
      <c r="C99" s="56">
        <f>'Definieren - Systemlandschaft'!F$12</f>
        <v>10000</v>
      </c>
      <c r="D99" s="29">
        <v>20</v>
      </c>
      <c r="E99" s="41">
        <f t="shared" si="10"/>
        <v>2E-3</v>
      </c>
      <c r="F99" s="42">
        <f>D99*'Definieren - Prüfkriterien'!D32</f>
        <v>20</v>
      </c>
      <c r="G99" s="42">
        <f>D99*'Definieren - Prüfkriterien'!F32</f>
        <v>20</v>
      </c>
      <c r="H99" s="42">
        <f>D99*'Definieren - Prüfkriterien'!H32</f>
        <v>20</v>
      </c>
    </row>
    <row r="101" spans="1:8">
      <c r="A101" s="84" t="str">
        <f>'Definieren - Systemlandschaft'!A$13</f>
        <v>Katalog</v>
      </c>
      <c r="B101" s="85"/>
      <c r="C101" s="85"/>
      <c r="D101" s="85"/>
      <c r="E101" s="85"/>
      <c r="F101" s="85"/>
      <c r="G101" s="85"/>
      <c r="H101" s="85"/>
    </row>
    <row r="102" spans="1:8">
      <c r="A102" s="34"/>
      <c r="B102" s="53"/>
      <c r="C102" s="53"/>
      <c r="D102" s="54" t="s">
        <v>48</v>
      </c>
      <c r="E102" s="36">
        <f>SUM(E105:E131)/COUNT(E105:E131)</f>
        <v>5.9499999999999997E-2</v>
      </c>
      <c r="F102" s="37">
        <f>SUM(F105:F131)</f>
        <v>6050</v>
      </c>
      <c r="G102" s="37">
        <f>SUM(G105:G131)</f>
        <v>26180</v>
      </c>
      <c r="H102" s="37">
        <f>SUM(H105:H131)</f>
        <v>6150</v>
      </c>
    </row>
    <row r="103" spans="1:8">
      <c r="A103" s="34"/>
      <c r="B103" s="53"/>
      <c r="C103" s="53"/>
      <c r="D103" s="54" t="s">
        <v>49</v>
      </c>
      <c r="E103" s="38">
        <f>MAX(E105:E131)</f>
        <v>1</v>
      </c>
      <c r="F103" s="37">
        <f>MAX(F105:F131)</f>
        <v>5000</v>
      </c>
      <c r="G103" s="37">
        <f>MAX(G105:G131)</f>
        <v>20000</v>
      </c>
      <c r="H103" s="39">
        <f>MAX(H105:H131)</f>
        <v>5000</v>
      </c>
    </row>
    <row r="104" spans="1:8">
      <c r="A104" s="35"/>
      <c r="B104" s="53"/>
      <c r="C104" s="53"/>
      <c r="D104" s="53"/>
      <c r="E104" s="35"/>
      <c r="F104" s="37"/>
      <c r="G104" s="37"/>
      <c r="H104" s="37"/>
    </row>
    <row r="105" spans="1:8">
      <c r="B105" s="55" t="str">
        <f>'Definieren - Prüfkriterien'!A6</f>
        <v>Vollständigkeit - Sind alle geforderten Daten vorhanden?</v>
      </c>
      <c r="C105" s="56"/>
      <c r="D105" s="53"/>
      <c r="E105" s="41"/>
      <c r="F105" s="42"/>
      <c r="G105" s="42"/>
      <c r="H105" s="43"/>
    </row>
    <row r="106" spans="1:8">
      <c r="B106" s="28" t="str">
        <f>'Definieren - Prüfkriterien'!A7</f>
        <v xml:space="preserve">Sind  Pflichtfelder wie Artikelnummer, Produktname und Produktbild nicht gefüllt? </v>
      </c>
      <c r="C106" s="56">
        <f>'Definieren - Systemlandschaft'!F$13</f>
        <v>20000</v>
      </c>
      <c r="D106" s="29">
        <v>0</v>
      </c>
      <c r="E106" s="41">
        <f>D106/C106</f>
        <v>0</v>
      </c>
      <c r="F106" s="42">
        <f>D106*'Definieren - Prüfkriterien'!D7</f>
        <v>0</v>
      </c>
      <c r="G106" s="42">
        <f>D106*'Definieren - Prüfkriterien'!F7</f>
        <v>0</v>
      </c>
      <c r="H106" s="42">
        <f>D106*'Definieren - Prüfkriterien'!H7</f>
        <v>0</v>
      </c>
    </row>
    <row r="107" spans="1:8">
      <c r="A107" s="40"/>
      <c r="B107" s="28" t="str">
        <f>'Definieren - Prüfkriterien'!A8</f>
        <v>Fehlen unternehmensweite  Schlüssel-Informationen bei Produkten?</v>
      </c>
      <c r="C107" s="56">
        <f>'Definieren - Systemlandschaft'!F$13</f>
        <v>20000</v>
      </c>
      <c r="D107" s="29">
        <v>0</v>
      </c>
      <c r="E107" s="41">
        <f t="shared" ref="E107:E109" si="11">D107/C107</f>
        <v>0</v>
      </c>
      <c r="F107" s="42">
        <f>D107*'Definieren - Prüfkriterien'!D8</f>
        <v>0</v>
      </c>
      <c r="G107" s="42">
        <f>D107*'Definieren - Prüfkriterien'!F8</f>
        <v>0</v>
      </c>
      <c r="H107" s="42">
        <f>D107*'Definieren - Prüfkriterien'!H8</f>
        <v>0</v>
      </c>
    </row>
    <row r="108" spans="1:8">
      <c r="B108" s="28" t="str">
        <f>'Definieren - Prüfkriterien'!A9</f>
        <v>Ist der Datensatz unvollständig?</v>
      </c>
      <c r="C108" s="56">
        <f>'Definieren - Systemlandschaft'!F$13</f>
        <v>20000</v>
      </c>
      <c r="D108" s="57">
        <v>30</v>
      </c>
      <c r="E108" s="41">
        <f t="shared" si="11"/>
        <v>1.5E-3</v>
      </c>
      <c r="F108" s="42">
        <f>D108*'Definieren - Prüfkriterien'!D9</f>
        <v>0</v>
      </c>
      <c r="G108" s="42">
        <f>D108*'Definieren - Prüfkriterien'!F9</f>
        <v>30</v>
      </c>
      <c r="H108" s="42">
        <f>D108*'Definieren - Prüfkriterien'!H9</f>
        <v>0</v>
      </c>
    </row>
    <row r="109" spans="1:8">
      <c r="B109" s="28" t="str">
        <f>'Definieren - Prüfkriterien'!A10</f>
        <v>Fehlen Übersetzungen?</v>
      </c>
      <c r="C109" s="56">
        <f>'Definieren - Systemlandschaft'!F$13</f>
        <v>20000</v>
      </c>
      <c r="D109" s="29">
        <v>5000</v>
      </c>
      <c r="E109" s="41">
        <f t="shared" si="11"/>
        <v>0.25</v>
      </c>
      <c r="F109" s="42">
        <f>D109*'Definieren - Prüfkriterien'!D10</f>
        <v>5000</v>
      </c>
      <c r="G109" s="42">
        <f>D109*'Definieren - Prüfkriterien'!F10</f>
        <v>5000</v>
      </c>
      <c r="H109" s="42">
        <f>D109*'Definieren - Prüfkriterien'!H10</f>
        <v>5000</v>
      </c>
    </row>
    <row r="110" spans="1:8">
      <c r="B110" s="55" t="str">
        <f>'Definieren - Prüfkriterien'!A11</f>
        <v>Konformität - Sind alle Werte innerhalb definierter Bereiche?</v>
      </c>
      <c r="C110" s="56"/>
      <c r="D110" s="53"/>
      <c r="E110" s="41"/>
      <c r="F110" s="42"/>
      <c r="G110" s="42"/>
      <c r="H110" s="42"/>
    </row>
    <row r="111" spans="1:8">
      <c r="B111" s="28" t="str">
        <f>'Definieren - Prüfkriterien'!A12</f>
        <v>Liegen Werte außerhalb der definierten oder zu erwartenden Wertebereiche?</v>
      </c>
      <c r="C111" s="56">
        <f>'Definieren - Systemlandschaft'!F$13</f>
        <v>20000</v>
      </c>
      <c r="D111" s="29">
        <v>0</v>
      </c>
      <c r="E111" s="41">
        <f t="shared" ref="E111:E115" si="12">D111/C111</f>
        <v>0</v>
      </c>
      <c r="F111" s="42">
        <f>D111*'Definieren - Prüfkriterien'!D12</f>
        <v>0</v>
      </c>
      <c r="G111" s="42">
        <f>D111*'Definieren - Prüfkriterien'!F12</f>
        <v>0</v>
      </c>
      <c r="H111" s="42">
        <f>D111*'Definieren - Prüfkriterien'!H12</f>
        <v>0</v>
      </c>
    </row>
    <row r="112" spans="1:8">
      <c r="B112" s="28" t="str">
        <f>'Definieren - Prüfkriterien'!A13</f>
        <v>Gibt es sinnlose Einträge in Pflichtfeldern?</v>
      </c>
      <c r="C112" s="56">
        <f>'Definieren - Systemlandschaft'!F$13</f>
        <v>20000</v>
      </c>
      <c r="D112" s="29">
        <v>0</v>
      </c>
      <c r="E112" s="41">
        <f t="shared" si="12"/>
        <v>0</v>
      </c>
      <c r="F112" s="42">
        <f>D112*'Definieren - Prüfkriterien'!D13</f>
        <v>0</v>
      </c>
      <c r="G112" s="42">
        <f>D112*'Definieren - Prüfkriterien'!F13</f>
        <v>0</v>
      </c>
      <c r="H112" s="42">
        <f>D112*'Definieren - Prüfkriterien'!H13</f>
        <v>0</v>
      </c>
    </row>
    <row r="113" spans="2:8">
      <c r="B113" s="28" t="str">
        <f>'Definieren - Prüfkriterien'!A14</f>
        <v>Werden Felder inhaltlich mißbraucht, z. B. Raute in Name = inaktives Produkt</v>
      </c>
      <c r="C113" s="56">
        <f>'Definieren - Systemlandschaft'!F$13</f>
        <v>20000</v>
      </c>
      <c r="D113" s="29">
        <v>0</v>
      </c>
      <c r="E113" s="41">
        <f t="shared" si="12"/>
        <v>0</v>
      </c>
      <c r="F113" s="42">
        <f>D113*'Definieren - Prüfkriterien'!D14</f>
        <v>0</v>
      </c>
      <c r="G113" s="42">
        <f>D113*'Definieren - Prüfkriterien'!F14</f>
        <v>0</v>
      </c>
      <c r="H113" s="42">
        <f>D113*'Definieren - Prüfkriterien'!H14</f>
        <v>0</v>
      </c>
    </row>
    <row r="114" spans="2:8">
      <c r="B114" s="28" t="str">
        <f>'Definieren - Prüfkriterien'!A15</f>
        <v>Werden Felder inhaltlich unterschiedlich genutzt, z. B. Feld Gewicht sowohl mit Brutto als auch Neto-Gewicht gefüllt?</v>
      </c>
      <c r="C114" s="56">
        <f>'Definieren - Systemlandschaft'!F$13</f>
        <v>20000</v>
      </c>
      <c r="D114" s="29">
        <v>0</v>
      </c>
      <c r="E114" s="41">
        <f t="shared" si="12"/>
        <v>0</v>
      </c>
      <c r="F114" s="42">
        <f>D114*'Definieren - Prüfkriterien'!D15</f>
        <v>0</v>
      </c>
      <c r="G114" s="42">
        <f>D114*'Definieren - Prüfkriterien'!F15</f>
        <v>0</v>
      </c>
      <c r="H114" s="42">
        <f>D114*'Definieren - Prüfkriterien'!H15</f>
        <v>0</v>
      </c>
    </row>
    <row r="115" spans="2:8">
      <c r="B115" s="28" t="str">
        <f>'Definieren - Prüfkriterien'!A16</f>
        <v>Gibt es mehrere änliche Felder für gleiche Inhalte, z. B. Höhe und Bauhöhe?</v>
      </c>
      <c r="C115" s="56">
        <f>'Definieren - Systemlandschaft'!F$13</f>
        <v>20000</v>
      </c>
      <c r="D115" s="29">
        <v>50</v>
      </c>
      <c r="E115" s="41">
        <f t="shared" si="12"/>
        <v>2.5000000000000001E-3</v>
      </c>
      <c r="F115" s="42">
        <f>D115*'Definieren - Prüfkriterien'!D16</f>
        <v>0</v>
      </c>
      <c r="G115" s="42">
        <f>D115*'Definieren - Prüfkriterien'!F16</f>
        <v>50</v>
      </c>
      <c r="H115" s="42">
        <f>D115*'Definieren - Prüfkriterien'!H16</f>
        <v>50</v>
      </c>
    </row>
    <row r="116" spans="2:8">
      <c r="B116" s="55" t="str">
        <f>'Definieren - Prüfkriterien'!A17</f>
        <v>Konsistenz - Sind die Daten über alle Systeme hinweg wiederspruchs- und dublettenfrei?</v>
      </c>
      <c r="C116" s="56"/>
      <c r="D116" s="53"/>
      <c r="E116" s="41"/>
      <c r="F116" s="42"/>
      <c r="G116" s="42"/>
      <c r="H116" s="42"/>
    </row>
    <row r="117" spans="2:8">
      <c r="B117" s="28" t="str">
        <f>'Definieren - Prüfkriterien'!A18</f>
        <v>Gibt es Dubletten innerhalb eines Systems?</v>
      </c>
      <c r="C117" s="56">
        <f>'Definieren - Systemlandschaft'!F$13</f>
        <v>20000</v>
      </c>
      <c r="D117" s="29">
        <v>0</v>
      </c>
      <c r="E117" s="41">
        <f t="shared" ref="E117:E122" si="13">D117/C117</f>
        <v>0</v>
      </c>
      <c r="F117" s="42">
        <f>D117*'Definieren - Prüfkriterien'!D18</f>
        <v>0</v>
      </c>
      <c r="G117" s="42">
        <f>D117*'Definieren - Prüfkriterien'!F18</f>
        <v>0</v>
      </c>
      <c r="H117" s="42">
        <f>D117*'Definieren - Prüfkriterien'!H18</f>
        <v>0</v>
      </c>
    </row>
    <row r="118" spans="2:8">
      <c r="B118" s="28" t="str">
        <f>'Definieren - Prüfkriterien'!A19</f>
        <v>Wiedersprechen sich Angaben zu einem Produkt in verschiedenen Systemen (Insbesondere z. B. Name, Artikelnummer)?</v>
      </c>
      <c r="C118" s="56">
        <f>'Definieren - Systemlandschaft'!F$13</f>
        <v>20000</v>
      </c>
      <c r="D118" s="29">
        <v>0</v>
      </c>
      <c r="E118" s="41">
        <f t="shared" si="13"/>
        <v>0</v>
      </c>
      <c r="F118" s="42">
        <f>D118*'Definieren - Prüfkriterien'!D19</f>
        <v>0</v>
      </c>
      <c r="G118" s="42">
        <f>D118*'Definieren - Prüfkriterien'!F19</f>
        <v>0</v>
      </c>
      <c r="H118" s="42">
        <f>D118*'Definieren - Prüfkriterien'!H19</f>
        <v>0</v>
      </c>
    </row>
    <row r="119" spans="2:8">
      <c r="B119" s="28" t="str">
        <f>'Definieren - Prüfkriterien'!A20</f>
        <v>Müssen Systeme händisch synchronisiert werden?</v>
      </c>
      <c r="C119" s="56">
        <f>'Definieren - Systemlandschaft'!F$13</f>
        <v>20000</v>
      </c>
      <c r="D119" s="29">
        <v>20000</v>
      </c>
      <c r="E119" s="41">
        <f t="shared" si="13"/>
        <v>1</v>
      </c>
      <c r="F119" s="42">
        <f>D119*'Definieren - Prüfkriterien'!D20</f>
        <v>0</v>
      </c>
      <c r="G119" s="42">
        <f>D119*'Definieren - Prüfkriterien'!F20</f>
        <v>20000</v>
      </c>
      <c r="H119" s="42">
        <f>D119*'Definieren - Prüfkriterien'!H20</f>
        <v>0</v>
      </c>
    </row>
    <row r="120" spans="2:8">
      <c r="B120" s="28" t="str">
        <f>'Definieren - Prüfkriterien'!A21</f>
        <v>Wiedersprechende sich Angaben innerhalt eines Systems?</v>
      </c>
      <c r="C120" s="56">
        <f>'Definieren - Systemlandschaft'!F$13</f>
        <v>20000</v>
      </c>
      <c r="D120" s="29">
        <v>50</v>
      </c>
      <c r="E120" s="41">
        <f t="shared" si="13"/>
        <v>2.5000000000000001E-3</v>
      </c>
      <c r="F120" s="42">
        <f>D120*'Definieren - Prüfkriterien'!D21</f>
        <v>0</v>
      </c>
      <c r="G120" s="42">
        <f>D120*'Definieren - Prüfkriterien'!F21</f>
        <v>50</v>
      </c>
      <c r="H120" s="42">
        <f>D120*'Definieren - Prüfkriterien'!H21</f>
        <v>50</v>
      </c>
    </row>
    <row r="121" spans="2:8">
      <c r="B121" s="28" t="str">
        <f>'Definieren - Prüfkriterien'!A22</f>
        <v>Werden Produkte in Systemen ganz unterschiedlich modelliert (als konfigurierbares Material und als Fertigprodukt)?</v>
      </c>
      <c r="C121" s="56">
        <f>'Definieren - Systemlandschaft'!F$13</f>
        <v>20000</v>
      </c>
      <c r="D121" s="29">
        <v>0</v>
      </c>
      <c r="E121" s="41">
        <f t="shared" si="13"/>
        <v>0</v>
      </c>
      <c r="F121" s="42">
        <f>D121*'Definieren - Prüfkriterien'!D22</f>
        <v>0</v>
      </c>
      <c r="G121" s="42">
        <f>D121*'Definieren - Prüfkriterien'!F22</f>
        <v>0</v>
      </c>
      <c r="H121" s="42">
        <f>D121*'Definieren - Prüfkriterien'!H22</f>
        <v>0</v>
      </c>
    </row>
    <row r="122" spans="2:8">
      <c r="B122" s="28" t="str">
        <f>'Definieren - Prüfkriterien'!A23</f>
        <v>Wird die gleiche Artikelnummer wird von verschiedenen Systemen für unterschiedliche Produkte verwendet?</v>
      </c>
      <c r="C122" s="56">
        <f>'Definieren - Systemlandschaft'!F$13</f>
        <v>20000</v>
      </c>
      <c r="D122" s="29">
        <v>0</v>
      </c>
      <c r="E122" s="41">
        <f t="shared" si="13"/>
        <v>0</v>
      </c>
      <c r="F122" s="42">
        <f>D122*'Definieren - Prüfkriterien'!D23</f>
        <v>0</v>
      </c>
      <c r="G122" s="42">
        <f>D122*'Definieren - Prüfkriterien'!F23</f>
        <v>0</v>
      </c>
      <c r="H122" s="42">
        <f>D122*'Definieren - Prüfkriterien'!H23</f>
        <v>0</v>
      </c>
    </row>
    <row r="123" spans="2:8">
      <c r="B123" s="55" t="str">
        <f>'Definieren - Prüfkriterien'!A24</f>
        <v>Aktualität - Sind aktuelle Daten verfügbar, wenn diese benötigt werden?</v>
      </c>
      <c r="C123" s="56"/>
      <c r="D123" s="53"/>
      <c r="E123" s="41"/>
      <c r="F123" s="42"/>
      <c r="G123" s="42"/>
      <c r="H123" s="42"/>
    </row>
    <row r="124" spans="2:8">
      <c r="B124" s="28" t="str">
        <f>'Definieren - Prüfkriterien'!A25</f>
        <v>Ist der Produktstatus bei Produkten nicht eindeutig erkennbar?</v>
      </c>
      <c r="C124" s="56">
        <f>'Definieren - Systemlandschaft'!F$13</f>
        <v>20000</v>
      </c>
      <c r="D124" s="29">
        <v>0</v>
      </c>
      <c r="E124" s="41">
        <f t="shared" ref="E124:E127" si="14">D124/C124</f>
        <v>0</v>
      </c>
      <c r="F124" s="42">
        <f>D124*'Definieren - Prüfkriterien'!D25</f>
        <v>0</v>
      </c>
      <c r="G124" s="42">
        <f>D124*'Definieren - Prüfkriterien'!F25</f>
        <v>0</v>
      </c>
      <c r="H124" s="42">
        <f>D124*'Definieren - Prüfkriterien'!H25</f>
        <v>0</v>
      </c>
    </row>
    <row r="125" spans="2:8">
      <c r="B125" s="28" t="str">
        <f>'Definieren - Prüfkriterien'!A26</f>
        <v>Sind mehr Datensätze in Bearbeitung als geplant? Bei wie vielen Produkten dauert aktuell der Datenerstellungs-Prozess zu lange?</v>
      </c>
      <c r="C125" s="56">
        <f>'Definieren - Systemlandschaft'!F$13</f>
        <v>20000</v>
      </c>
      <c r="D125" s="29">
        <v>0</v>
      </c>
      <c r="E125" s="41">
        <f t="shared" si="14"/>
        <v>0</v>
      </c>
      <c r="F125" s="42">
        <f>D125*'Definieren - Prüfkriterien'!D26</f>
        <v>0</v>
      </c>
      <c r="G125" s="42">
        <f>D125*'Definieren - Prüfkriterien'!F26</f>
        <v>0</v>
      </c>
      <c r="H125" s="42">
        <f>D125*'Definieren - Prüfkriterien'!H26</f>
        <v>0</v>
      </c>
    </row>
    <row r="126" spans="2:8">
      <c r="B126" s="28" t="str">
        <f>'Definieren - Prüfkriterien'!A27</f>
        <v>Sind Informationen veraltet? Sind insbesondere veraltete Preise vorhanden?</v>
      </c>
      <c r="C126" s="56">
        <f>'Definieren - Systemlandschaft'!F$13</f>
        <v>20000</v>
      </c>
      <c r="D126" s="29">
        <v>1000</v>
      </c>
      <c r="E126" s="41">
        <f t="shared" si="14"/>
        <v>0.05</v>
      </c>
      <c r="F126" s="42">
        <f>D126*'Definieren - Prüfkriterien'!D27</f>
        <v>1000</v>
      </c>
      <c r="G126" s="42">
        <f>D126*'Definieren - Prüfkriterien'!F27</f>
        <v>1000</v>
      </c>
      <c r="H126" s="42">
        <f>D126*'Definieren - Prüfkriterien'!H27</f>
        <v>1000</v>
      </c>
    </row>
    <row r="127" spans="2:8">
      <c r="B127" s="28" t="str">
        <f>'Definieren - Prüfkriterien'!A28</f>
        <v>Ist der Prüfstatus/die Freigabe der Informationen nicht nachvollziehbar?</v>
      </c>
      <c r="C127" s="56">
        <f>'Definieren - Systemlandschaft'!F$13</f>
        <v>20000</v>
      </c>
      <c r="D127" s="29">
        <v>0</v>
      </c>
      <c r="E127" s="41">
        <f t="shared" si="14"/>
        <v>0</v>
      </c>
      <c r="F127" s="42">
        <f>D127*'Definieren - Prüfkriterien'!D28</f>
        <v>0</v>
      </c>
      <c r="G127" s="42">
        <f>D127*'Definieren - Prüfkriterien'!F28</f>
        <v>0</v>
      </c>
      <c r="H127" s="42">
        <f>D127*'Definieren - Prüfkriterien'!H28</f>
        <v>0</v>
      </c>
    </row>
    <row r="128" spans="2:8">
      <c r="B128" s="55" t="str">
        <f>'Definieren - Prüfkriterien'!A29</f>
        <v>Korrektheit - Bilden die Daten das Stammdatenobjekt korrekt ab?</v>
      </c>
      <c r="C128" s="56"/>
      <c r="D128" s="53"/>
      <c r="E128" s="41"/>
      <c r="F128" s="42"/>
      <c r="G128" s="42"/>
      <c r="H128" s="42"/>
    </row>
    <row r="129" spans="1:8">
      <c r="B129" s="28" t="str">
        <f>'Definieren - Prüfkriterien'!A30</f>
        <v>Sind Daten nicht korrekt? Bei wie vielen Datensätzen gibt es nach der Freigabe eine Korrektur von technischen Angaben?</v>
      </c>
      <c r="C129" s="56">
        <f>'Definieren - Systemlandschaft'!F$13</f>
        <v>20000</v>
      </c>
      <c r="D129" s="29">
        <v>0</v>
      </c>
      <c r="E129" s="41">
        <f t="shared" ref="E129:E131" si="15">D129/C129</f>
        <v>0</v>
      </c>
      <c r="F129" s="42">
        <f>D129*'Definieren - Prüfkriterien'!D30</f>
        <v>0</v>
      </c>
      <c r="G129" s="42">
        <f>D129*'Definieren - Prüfkriterien'!F30</f>
        <v>0</v>
      </c>
      <c r="H129" s="42">
        <f>D129*'Definieren - Prüfkriterien'!H30</f>
        <v>0</v>
      </c>
    </row>
    <row r="130" spans="1:8">
      <c r="B130" s="28" t="str">
        <f>'Definieren - Prüfkriterien'!A31</f>
        <v>Produkte unterscheiden sich nicht anhand der (technischen) Merkmale?</v>
      </c>
      <c r="C130" s="56">
        <f>'Definieren - Systemlandschaft'!F$13</f>
        <v>20000</v>
      </c>
      <c r="D130" s="29">
        <v>50</v>
      </c>
      <c r="E130" s="41">
        <f t="shared" si="15"/>
        <v>2.5000000000000001E-3</v>
      </c>
      <c r="F130" s="42">
        <f>D130*'Definieren - Prüfkriterien'!D31</f>
        <v>50</v>
      </c>
      <c r="G130" s="42">
        <f>D130*'Definieren - Prüfkriterien'!F31</f>
        <v>50</v>
      </c>
      <c r="H130" s="42">
        <f>D130*'Definieren - Prüfkriterien'!H31</f>
        <v>50</v>
      </c>
    </row>
    <row r="131" spans="1:8">
      <c r="B131" s="28" t="str">
        <f>'Definieren - Prüfkriterien'!A32</f>
        <v>Rechtlichen relevanten Informationen fehlen oder sind nicht geprüft, z. B. fehlender Ablgeich mit externen Sperrlisten (US Patriot Act - Exportbeschränkungen für Waren), fehlende Sicherheitsrelevante Prüfzeugnisse und Zulassungen?</v>
      </c>
      <c r="C131" s="56">
        <f>'Definieren - Systemlandschaft'!F$13</f>
        <v>20000</v>
      </c>
      <c r="D131" s="29">
        <v>0</v>
      </c>
      <c r="E131" s="41">
        <f t="shared" si="15"/>
        <v>0</v>
      </c>
      <c r="F131" s="42">
        <f>D131*'Definieren - Prüfkriterien'!D32</f>
        <v>0</v>
      </c>
      <c r="G131" s="42">
        <f>D131*'Definieren - Prüfkriterien'!F32</f>
        <v>0</v>
      </c>
      <c r="H131" s="42">
        <f>D131*'Definieren - Prüfkriterien'!H32</f>
        <v>0</v>
      </c>
    </row>
    <row r="133" spans="1:8">
      <c r="A133" s="84" t="str">
        <f>'Definieren - Systemlandschaft'!A$14</f>
        <v>Online</v>
      </c>
      <c r="B133" s="85"/>
      <c r="C133" s="85"/>
      <c r="D133" s="85"/>
      <c r="E133" s="85"/>
      <c r="F133" s="85"/>
      <c r="G133" s="85"/>
      <c r="H133" s="85"/>
    </row>
    <row r="134" spans="1:8">
      <c r="A134" s="34"/>
      <c r="B134" s="53"/>
      <c r="C134" s="53"/>
      <c r="D134" s="54" t="s">
        <v>48</v>
      </c>
      <c r="E134" s="36">
        <f>SUM(E137:E163)/COUNT(E137:E163)</f>
        <v>5.416818181818181E-2</v>
      </c>
      <c r="F134" s="37">
        <f>SUM(F137:F163)</f>
        <v>7830</v>
      </c>
      <c r="G134" s="37">
        <f>SUM(G137:G163)</f>
        <v>23834</v>
      </c>
      <c r="H134" s="37">
        <f>SUM(H137:H163)</f>
        <v>12834</v>
      </c>
    </row>
    <row r="135" spans="1:8">
      <c r="A135" s="34"/>
      <c r="B135" s="53"/>
      <c r="C135" s="53"/>
      <c r="D135" s="54" t="s">
        <v>49</v>
      </c>
      <c r="E135" s="38">
        <f>MAX(E137:E163)</f>
        <v>0.5</v>
      </c>
      <c r="F135" s="37">
        <f>MAX(F137:F163)</f>
        <v>5000</v>
      </c>
      <c r="G135" s="37">
        <f>MAX(G137:G163)</f>
        <v>10000</v>
      </c>
      <c r="H135" s="39">
        <f>MAX(H137:H163)</f>
        <v>5000</v>
      </c>
    </row>
    <row r="136" spans="1:8">
      <c r="A136" s="35"/>
      <c r="B136" s="53"/>
      <c r="C136" s="53"/>
      <c r="D136" s="53"/>
      <c r="E136" s="35"/>
      <c r="F136" s="37"/>
      <c r="G136" s="37"/>
      <c r="H136" s="37"/>
    </row>
    <row r="137" spans="1:8">
      <c r="B137" s="55" t="str">
        <f>'Definieren - Prüfkriterien'!A6</f>
        <v>Vollständigkeit - Sind alle geforderten Daten vorhanden?</v>
      </c>
      <c r="C137" s="56"/>
      <c r="D137" s="53"/>
      <c r="E137" s="41"/>
      <c r="F137" s="42"/>
      <c r="G137" s="42"/>
      <c r="H137" s="43"/>
    </row>
    <row r="138" spans="1:8">
      <c r="B138" s="28" t="str">
        <f>'Definieren - Prüfkriterien'!A7</f>
        <v xml:space="preserve">Sind  Pflichtfelder wie Artikelnummer, Produktname und Produktbild nicht gefüllt? </v>
      </c>
      <c r="C138" s="56">
        <f>'Definieren - Systemlandschaft'!F$14</f>
        <v>20000</v>
      </c>
      <c r="D138" s="29">
        <v>30</v>
      </c>
      <c r="E138" s="41">
        <f>D138/C138</f>
        <v>1.5E-3</v>
      </c>
      <c r="F138" s="42">
        <f>D138*'Definieren - Prüfkriterien'!D7</f>
        <v>30</v>
      </c>
      <c r="G138" s="42">
        <f>D138*'Definieren - Prüfkriterien'!F7</f>
        <v>30</v>
      </c>
      <c r="H138" s="42">
        <f>D138*'Definieren - Prüfkriterien'!H7</f>
        <v>30</v>
      </c>
    </row>
    <row r="139" spans="1:8">
      <c r="A139" s="40"/>
      <c r="B139" s="28" t="str">
        <f>'Definieren - Prüfkriterien'!A8</f>
        <v>Fehlen unternehmensweite  Schlüssel-Informationen bei Produkten?</v>
      </c>
      <c r="C139" s="56">
        <f>'Definieren - Systemlandschaft'!F$14</f>
        <v>20000</v>
      </c>
      <c r="D139" s="29">
        <v>0</v>
      </c>
      <c r="E139" s="41">
        <f t="shared" ref="E139:E141" si="16">D139/C139</f>
        <v>0</v>
      </c>
      <c r="F139" s="42">
        <f>D139*'Definieren - Prüfkriterien'!D8</f>
        <v>0</v>
      </c>
      <c r="G139" s="42">
        <f>D139*'Definieren - Prüfkriterien'!F8</f>
        <v>0</v>
      </c>
      <c r="H139" s="42">
        <f>D139*'Definieren - Prüfkriterien'!H8</f>
        <v>0</v>
      </c>
    </row>
    <row r="140" spans="1:8">
      <c r="B140" s="28" t="str">
        <f>'Definieren - Prüfkriterien'!A9</f>
        <v>Ist der Datensatz unvollständig?</v>
      </c>
      <c r="C140" s="56">
        <f>'Definieren - Systemlandschaft'!F$14</f>
        <v>20000</v>
      </c>
      <c r="D140" s="57">
        <v>10000</v>
      </c>
      <c r="E140" s="41">
        <f t="shared" si="16"/>
        <v>0.5</v>
      </c>
      <c r="F140" s="42">
        <f>D140*'Definieren - Prüfkriterien'!D9</f>
        <v>0</v>
      </c>
      <c r="G140" s="42">
        <f>D140*'Definieren - Prüfkriterien'!F9</f>
        <v>10000</v>
      </c>
      <c r="H140" s="42">
        <f>D140*'Definieren - Prüfkriterien'!H9</f>
        <v>0</v>
      </c>
    </row>
    <row r="141" spans="1:8">
      <c r="B141" s="28" t="str">
        <f>'Definieren - Prüfkriterien'!A10</f>
        <v>Fehlen Übersetzungen?</v>
      </c>
      <c r="C141" s="56">
        <f>'Definieren - Systemlandschaft'!F$14</f>
        <v>20000</v>
      </c>
      <c r="D141" s="29">
        <v>5000</v>
      </c>
      <c r="E141" s="41">
        <f t="shared" si="16"/>
        <v>0.25</v>
      </c>
      <c r="F141" s="42">
        <f>D141*'Definieren - Prüfkriterien'!D10</f>
        <v>5000</v>
      </c>
      <c r="G141" s="42">
        <f>D141*'Definieren - Prüfkriterien'!F10</f>
        <v>5000</v>
      </c>
      <c r="H141" s="42">
        <f>D141*'Definieren - Prüfkriterien'!H10</f>
        <v>5000</v>
      </c>
    </row>
    <row r="142" spans="1:8">
      <c r="B142" s="55" t="str">
        <f>'Definieren - Prüfkriterien'!A11</f>
        <v>Konformität - Sind alle Werte innerhalb definierter Bereiche?</v>
      </c>
      <c r="C142" s="56"/>
      <c r="D142" s="53"/>
      <c r="E142" s="41"/>
      <c r="F142" s="42"/>
      <c r="G142" s="42"/>
      <c r="H142" s="42"/>
    </row>
    <row r="143" spans="1:8">
      <c r="B143" s="28" t="str">
        <f>'Definieren - Prüfkriterien'!A12</f>
        <v>Liegen Werte außerhalb der definierten oder zu erwartenden Wertebereiche?</v>
      </c>
      <c r="C143" s="56">
        <f>'Definieren - Systemlandschaft'!F$14</f>
        <v>20000</v>
      </c>
      <c r="D143" s="29">
        <v>0</v>
      </c>
      <c r="E143" s="41">
        <f t="shared" ref="E143:E147" si="17">D143/C143</f>
        <v>0</v>
      </c>
      <c r="F143" s="42">
        <f>D143*'Definieren - Prüfkriterien'!D12</f>
        <v>0</v>
      </c>
      <c r="G143" s="42">
        <f>D143*'Definieren - Prüfkriterien'!F12</f>
        <v>0</v>
      </c>
      <c r="H143" s="42">
        <f>D143*'Definieren - Prüfkriterien'!H12</f>
        <v>0</v>
      </c>
    </row>
    <row r="144" spans="1:8">
      <c r="B144" s="28" t="str">
        <f>'Definieren - Prüfkriterien'!A13</f>
        <v>Gibt es sinnlose Einträge in Pflichtfeldern?</v>
      </c>
      <c r="C144" s="56">
        <f>'Definieren - Systemlandschaft'!F$14</f>
        <v>20000</v>
      </c>
      <c r="D144" s="29">
        <v>0</v>
      </c>
      <c r="E144" s="41">
        <f t="shared" si="17"/>
        <v>0</v>
      </c>
      <c r="F144" s="42">
        <f>D144*'Definieren - Prüfkriterien'!D13</f>
        <v>0</v>
      </c>
      <c r="G144" s="42">
        <f>D144*'Definieren - Prüfkriterien'!F13</f>
        <v>0</v>
      </c>
      <c r="H144" s="42">
        <f>D144*'Definieren - Prüfkriterien'!H13</f>
        <v>0</v>
      </c>
    </row>
    <row r="145" spans="2:8">
      <c r="B145" s="28" t="str">
        <f>'Definieren - Prüfkriterien'!A14</f>
        <v>Werden Felder inhaltlich mißbraucht, z. B. Raute in Name = inaktives Produkt</v>
      </c>
      <c r="C145" s="56">
        <f>'Definieren - Systemlandschaft'!F$14</f>
        <v>20000</v>
      </c>
      <c r="D145" s="29">
        <v>0</v>
      </c>
      <c r="E145" s="41">
        <f t="shared" si="17"/>
        <v>0</v>
      </c>
      <c r="F145" s="42">
        <f>D145*'Definieren - Prüfkriterien'!D14</f>
        <v>0</v>
      </c>
      <c r="G145" s="42">
        <f>D145*'Definieren - Prüfkriterien'!F14</f>
        <v>0</v>
      </c>
      <c r="H145" s="42">
        <f>D145*'Definieren - Prüfkriterien'!H14</f>
        <v>0</v>
      </c>
    </row>
    <row r="146" spans="2:8">
      <c r="B146" s="28" t="str">
        <f>'Definieren - Prüfkriterien'!A15</f>
        <v>Werden Felder inhaltlich unterschiedlich genutzt, z. B. Feld Gewicht sowohl mit Brutto als auch Neto-Gewicht gefüllt?</v>
      </c>
      <c r="C146" s="56">
        <f>'Definieren - Systemlandschaft'!F$14</f>
        <v>20000</v>
      </c>
      <c r="D146" s="29">
        <v>1000</v>
      </c>
      <c r="E146" s="41">
        <f t="shared" si="17"/>
        <v>0.05</v>
      </c>
      <c r="F146" s="42">
        <f>D146*'Definieren - Prüfkriterien'!D15</f>
        <v>1000</v>
      </c>
      <c r="G146" s="42">
        <f>D146*'Definieren - Prüfkriterien'!F15</f>
        <v>1000</v>
      </c>
      <c r="H146" s="42">
        <f>D146*'Definieren - Prüfkriterien'!H15</f>
        <v>1000</v>
      </c>
    </row>
    <row r="147" spans="2:8">
      <c r="B147" s="28" t="str">
        <f>'Definieren - Prüfkriterien'!A16</f>
        <v>Gibt es mehrere änliche Felder für gleiche Inhalte, z. B. Höhe und Bauhöhe?</v>
      </c>
      <c r="C147" s="56">
        <f>'Definieren - Systemlandschaft'!F$14</f>
        <v>20000</v>
      </c>
      <c r="D147" s="29">
        <v>5000</v>
      </c>
      <c r="E147" s="41">
        <f t="shared" si="17"/>
        <v>0.25</v>
      </c>
      <c r="F147" s="42">
        <f>D147*'Definieren - Prüfkriterien'!D16</f>
        <v>0</v>
      </c>
      <c r="G147" s="42">
        <f>D147*'Definieren - Prüfkriterien'!F16</f>
        <v>5000</v>
      </c>
      <c r="H147" s="42">
        <f>D147*'Definieren - Prüfkriterien'!H16</f>
        <v>5000</v>
      </c>
    </row>
    <row r="148" spans="2:8">
      <c r="B148" s="55" t="str">
        <f>'Definieren - Prüfkriterien'!A17</f>
        <v>Konsistenz - Sind die Daten über alle Systeme hinweg wiederspruchs- und dublettenfrei?</v>
      </c>
      <c r="C148" s="56"/>
      <c r="D148" s="53"/>
      <c r="E148" s="41"/>
      <c r="F148" s="42"/>
      <c r="G148" s="42"/>
      <c r="H148" s="42"/>
    </row>
    <row r="149" spans="2:8">
      <c r="B149" s="28" t="str">
        <f>'Definieren - Prüfkriterien'!A18</f>
        <v>Gibt es Dubletten innerhalb eines Systems?</v>
      </c>
      <c r="C149" s="56">
        <f>'Definieren - Systemlandschaft'!F$14</f>
        <v>20000</v>
      </c>
      <c r="D149" s="29">
        <v>4</v>
      </c>
      <c r="E149" s="41">
        <f t="shared" ref="E149:E154" si="18">D149/C149</f>
        <v>2.0000000000000001E-4</v>
      </c>
      <c r="F149" s="42">
        <f>D149*'Definieren - Prüfkriterien'!D18</f>
        <v>0</v>
      </c>
      <c r="G149" s="42">
        <f>D149*'Definieren - Prüfkriterien'!F18</f>
        <v>4</v>
      </c>
      <c r="H149" s="42">
        <f>D149*'Definieren - Prüfkriterien'!H18</f>
        <v>4</v>
      </c>
    </row>
    <row r="150" spans="2:8">
      <c r="B150" s="28" t="str">
        <f>'Definieren - Prüfkriterien'!A19</f>
        <v>Wiedersprechen sich Angaben zu einem Produkt in verschiedenen Systemen (Insbesondere z. B. Name, Artikelnummer)?</v>
      </c>
      <c r="C150" s="56">
        <f>'Definieren - Systemlandschaft'!F$14</f>
        <v>20000</v>
      </c>
      <c r="D150" s="29">
        <v>0</v>
      </c>
      <c r="E150" s="41">
        <f t="shared" si="18"/>
        <v>0</v>
      </c>
      <c r="F150" s="42">
        <f>D150*'Definieren - Prüfkriterien'!D19</f>
        <v>0</v>
      </c>
      <c r="G150" s="42">
        <f>D150*'Definieren - Prüfkriterien'!F19</f>
        <v>0</v>
      </c>
      <c r="H150" s="42">
        <f>D150*'Definieren - Prüfkriterien'!H19</f>
        <v>0</v>
      </c>
    </row>
    <row r="151" spans="2:8">
      <c r="B151" s="28" t="str">
        <f>'Definieren - Prüfkriterien'!A20</f>
        <v>Müssen Systeme händisch synchronisiert werden?</v>
      </c>
      <c r="C151" s="56">
        <f>'Definieren - Systemlandschaft'!F$14</f>
        <v>20000</v>
      </c>
      <c r="D151" s="29">
        <v>1000</v>
      </c>
      <c r="E151" s="41">
        <f t="shared" si="18"/>
        <v>0.05</v>
      </c>
      <c r="F151" s="42">
        <f>D151*'Definieren - Prüfkriterien'!D20</f>
        <v>0</v>
      </c>
      <c r="G151" s="42">
        <f>D151*'Definieren - Prüfkriterien'!F20</f>
        <v>1000</v>
      </c>
      <c r="H151" s="42">
        <f>D151*'Definieren - Prüfkriterien'!H20</f>
        <v>0</v>
      </c>
    </row>
    <row r="152" spans="2:8">
      <c r="B152" s="28" t="str">
        <f>'Definieren - Prüfkriterien'!A21</f>
        <v>Wiedersprechende sich Angaben innerhalt eines Systems?</v>
      </c>
      <c r="C152" s="56">
        <f>'Definieren - Systemlandschaft'!F$14</f>
        <v>20000</v>
      </c>
      <c r="D152" s="29">
        <v>0</v>
      </c>
      <c r="E152" s="41">
        <f t="shared" si="18"/>
        <v>0</v>
      </c>
      <c r="F152" s="42">
        <f>D152*'Definieren - Prüfkriterien'!D21</f>
        <v>0</v>
      </c>
      <c r="G152" s="42">
        <f>D152*'Definieren - Prüfkriterien'!F21</f>
        <v>0</v>
      </c>
      <c r="H152" s="42">
        <f>D152*'Definieren - Prüfkriterien'!H21</f>
        <v>0</v>
      </c>
    </row>
    <row r="153" spans="2:8">
      <c r="B153" s="28" t="str">
        <f>'Definieren - Prüfkriterien'!A22</f>
        <v>Werden Produkte in Systemen ganz unterschiedlich modelliert (als konfigurierbares Material und als Fertigprodukt)?</v>
      </c>
      <c r="C153" s="56">
        <f>'Definieren - Systemlandschaft'!F$14</f>
        <v>20000</v>
      </c>
      <c r="D153" s="29">
        <v>0</v>
      </c>
      <c r="E153" s="41">
        <f t="shared" si="18"/>
        <v>0</v>
      </c>
      <c r="F153" s="42">
        <f>D153*'Definieren - Prüfkriterien'!D22</f>
        <v>0</v>
      </c>
      <c r="G153" s="42">
        <f>D153*'Definieren - Prüfkriterien'!F22</f>
        <v>0</v>
      </c>
      <c r="H153" s="42">
        <f>D153*'Definieren - Prüfkriterien'!H22</f>
        <v>0</v>
      </c>
    </row>
    <row r="154" spans="2:8">
      <c r="B154" s="28" t="str">
        <f>'Definieren - Prüfkriterien'!A23</f>
        <v>Wird die gleiche Artikelnummer wird von verschiedenen Systemen für unterschiedliche Produkte verwendet?</v>
      </c>
      <c r="C154" s="56">
        <f>'Definieren - Systemlandschaft'!F$14</f>
        <v>20000</v>
      </c>
      <c r="D154" s="29">
        <v>0</v>
      </c>
      <c r="E154" s="41">
        <f t="shared" si="18"/>
        <v>0</v>
      </c>
      <c r="F154" s="42">
        <f>D154*'Definieren - Prüfkriterien'!D23</f>
        <v>0</v>
      </c>
      <c r="G154" s="42">
        <f>D154*'Definieren - Prüfkriterien'!F23</f>
        <v>0</v>
      </c>
      <c r="H154" s="42">
        <f>D154*'Definieren - Prüfkriterien'!H23</f>
        <v>0</v>
      </c>
    </row>
    <row r="155" spans="2:8">
      <c r="B155" s="55" t="str">
        <f>'Definieren - Prüfkriterien'!A24</f>
        <v>Aktualität - Sind aktuelle Daten verfügbar, wenn diese benötigt werden?</v>
      </c>
      <c r="C155" s="56"/>
      <c r="D155" s="53"/>
      <c r="E155" s="41"/>
      <c r="F155" s="42"/>
      <c r="G155" s="42"/>
      <c r="H155" s="42"/>
    </row>
    <row r="156" spans="2:8">
      <c r="B156" s="28" t="str">
        <f>'Definieren - Prüfkriterien'!A25</f>
        <v>Ist der Produktstatus bei Produkten nicht eindeutig erkennbar?</v>
      </c>
      <c r="C156" s="56">
        <f>'Definieren - Systemlandschaft'!F$14</f>
        <v>20000</v>
      </c>
      <c r="D156" s="29">
        <v>0</v>
      </c>
      <c r="E156" s="41">
        <f t="shared" ref="E156:E159" si="19">D156/C156</f>
        <v>0</v>
      </c>
      <c r="F156" s="42">
        <f>D156*'Definieren - Prüfkriterien'!D25</f>
        <v>0</v>
      </c>
      <c r="G156" s="42">
        <f>D156*'Definieren - Prüfkriterien'!F25</f>
        <v>0</v>
      </c>
      <c r="H156" s="42">
        <f>D156*'Definieren - Prüfkriterien'!H25</f>
        <v>0</v>
      </c>
    </row>
    <row r="157" spans="2:8">
      <c r="B157" s="28" t="str">
        <f>'Definieren - Prüfkriterien'!A26</f>
        <v>Sind mehr Datensätze in Bearbeitung als geplant? Bei wie vielen Produkten dauert aktuell der Datenerstellungs-Prozess zu lange?</v>
      </c>
      <c r="C157" s="56">
        <f>'Definieren - Systemlandschaft'!F$14</f>
        <v>20000</v>
      </c>
      <c r="D157" s="29">
        <v>0</v>
      </c>
      <c r="E157" s="41">
        <f t="shared" si="19"/>
        <v>0</v>
      </c>
      <c r="F157" s="42">
        <f>D157*'Definieren - Prüfkriterien'!D26</f>
        <v>0</v>
      </c>
      <c r="G157" s="42">
        <f>D157*'Definieren - Prüfkriterien'!F26</f>
        <v>0</v>
      </c>
      <c r="H157" s="42">
        <f>D157*'Definieren - Prüfkriterien'!H26</f>
        <v>0</v>
      </c>
    </row>
    <row r="158" spans="2:8">
      <c r="B158" s="28" t="str">
        <f>'Definieren - Prüfkriterien'!A27</f>
        <v>Sind Informationen veraltet? Sind insbesondere veraltete Preise vorhanden?</v>
      </c>
      <c r="C158" s="56">
        <f>'Definieren - Systemlandschaft'!F$14</f>
        <v>20000</v>
      </c>
      <c r="D158" s="29">
        <v>0</v>
      </c>
      <c r="E158" s="41">
        <f t="shared" si="19"/>
        <v>0</v>
      </c>
      <c r="F158" s="42">
        <f>D158*'Definieren - Prüfkriterien'!D27</f>
        <v>0</v>
      </c>
      <c r="G158" s="42">
        <f>D158*'Definieren - Prüfkriterien'!F27</f>
        <v>0</v>
      </c>
      <c r="H158" s="42">
        <f>D158*'Definieren - Prüfkriterien'!H27</f>
        <v>0</v>
      </c>
    </row>
    <row r="159" spans="2:8">
      <c r="B159" s="28" t="str">
        <f>'Definieren - Prüfkriterien'!A28</f>
        <v>Ist der Prüfstatus/die Freigabe der Informationen nicht nachvollziehbar?</v>
      </c>
      <c r="C159" s="56">
        <f>'Definieren - Systemlandschaft'!F$14</f>
        <v>20000</v>
      </c>
      <c r="D159" s="29">
        <v>0</v>
      </c>
      <c r="E159" s="41">
        <f t="shared" si="19"/>
        <v>0</v>
      </c>
      <c r="F159" s="42">
        <f>D159*'Definieren - Prüfkriterien'!D28</f>
        <v>0</v>
      </c>
      <c r="G159" s="42">
        <f>D159*'Definieren - Prüfkriterien'!F28</f>
        <v>0</v>
      </c>
      <c r="H159" s="42">
        <f>D159*'Definieren - Prüfkriterien'!H28</f>
        <v>0</v>
      </c>
    </row>
    <row r="160" spans="2:8">
      <c r="B160" s="55" t="str">
        <f>'Definieren - Prüfkriterien'!A29</f>
        <v>Korrektheit - Bilden die Daten das Stammdatenobjekt korrekt ab?</v>
      </c>
      <c r="C160" s="56"/>
      <c r="D160" s="53"/>
      <c r="E160" s="41"/>
      <c r="F160" s="42"/>
      <c r="G160" s="42"/>
      <c r="H160" s="42"/>
    </row>
    <row r="161" spans="1:8">
      <c r="B161" s="28" t="str">
        <f>'Definieren - Prüfkriterien'!A30</f>
        <v>Sind Daten nicht korrekt? Bei wie vielen Datensätzen gibt es nach der Freigabe eine Korrektur von technischen Angaben?</v>
      </c>
      <c r="C161" s="56">
        <f>'Definieren - Systemlandschaft'!F$14</f>
        <v>20000</v>
      </c>
      <c r="D161" s="29">
        <v>300</v>
      </c>
      <c r="E161" s="41">
        <f t="shared" ref="E161:E163" si="20">D161/C161</f>
        <v>1.4999999999999999E-2</v>
      </c>
      <c r="F161" s="42">
        <f>D161*'Definieren - Prüfkriterien'!D30</f>
        <v>300</v>
      </c>
      <c r="G161" s="42">
        <f>D161*'Definieren - Prüfkriterien'!F30</f>
        <v>300</v>
      </c>
      <c r="H161" s="42">
        <f>D161*'Definieren - Prüfkriterien'!H30</f>
        <v>300</v>
      </c>
    </row>
    <row r="162" spans="1:8">
      <c r="B162" s="28" t="str">
        <f>'Definieren - Prüfkriterien'!A31</f>
        <v>Produkte unterscheiden sich nicht anhand der (technischen) Merkmale?</v>
      </c>
      <c r="C162" s="56">
        <f>'Definieren - Systemlandschaft'!F$14</f>
        <v>20000</v>
      </c>
      <c r="D162" s="29">
        <v>1000</v>
      </c>
      <c r="E162" s="41">
        <f t="shared" si="20"/>
        <v>0.05</v>
      </c>
      <c r="F162" s="42">
        <f>D162*'Definieren - Prüfkriterien'!D31</f>
        <v>1000</v>
      </c>
      <c r="G162" s="42">
        <f>D162*'Definieren - Prüfkriterien'!F31</f>
        <v>1000</v>
      </c>
      <c r="H162" s="42">
        <f>D162*'Definieren - Prüfkriterien'!H31</f>
        <v>1000</v>
      </c>
    </row>
    <row r="163" spans="1:8">
      <c r="B163" s="28" t="str">
        <f>'Definieren - Prüfkriterien'!A32</f>
        <v>Rechtlichen relevanten Informationen fehlen oder sind nicht geprüft, z. B. fehlender Ablgeich mit externen Sperrlisten (US Patriot Act - Exportbeschränkungen für Waren), fehlende Sicherheitsrelevante Prüfzeugnisse und Zulassungen?</v>
      </c>
      <c r="C163" s="56">
        <f>'Definieren - Systemlandschaft'!F$14</f>
        <v>20000</v>
      </c>
      <c r="D163" s="29">
        <v>500</v>
      </c>
      <c r="E163" s="41">
        <f t="shared" si="20"/>
        <v>2.5000000000000001E-2</v>
      </c>
      <c r="F163" s="42">
        <f>D163*'Definieren - Prüfkriterien'!D32</f>
        <v>500</v>
      </c>
      <c r="G163" s="42">
        <f>D163*'Definieren - Prüfkriterien'!F32</f>
        <v>500</v>
      </c>
      <c r="H163" s="42">
        <f>D163*'Definieren - Prüfkriterien'!H32</f>
        <v>500</v>
      </c>
    </row>
    <row r="165" spans="1:8">
      <c r="A165" s="84" t="str">
        <f>'Definieren - Systemlandschaft'!A$15</f>
        <v>BMEcat</v>
      </c>
      <c r="B165" s="85"/>
      <c r="C165" s="85"/>
      <c r="D165" s="85"/>
      <c r="E165" s="85"/>
      <c r="F165" s="85"/>
      <c r="G165" s="85"/>
      <c r="H165" s="85"/>
    </row>
    <row r="166" spans="1:8">
      <c r="A166" s="34"/>
      <c r="B166" s="53"/>
      <c r="C166" s="53"/>
      <c r="D166" s="54" t="s">
        <v>48</v>
      </c>
      <c r="E166" s="36">
        <f>SUM(E169:E195)/COUNT(E169:E195)</f>
        <v>7.0909090909090922E-3</v>
      </c>
      <c r="F166" s="37">
        <f>SUM(F169:F195)</f>
        <v>500</v>
      </c>
      <c r="G166" s="37">
        <f>SUM(G169:G195)</f>
        <v>1560</v>
      </c>
      <c r="H166" s="37">
        <f>SUM(H169:H195)</f>
        <v>560</v>
      </c>
    </row>
    <row r="167" spans="1:8">
      <c r="A167" s="34"/>
      <c r="B167" s="53"/>
      <c r="C167" s="53"/>
      <c r="D167" s="54" t="s">
        <v>49</v>
      </c>
      <c r="E167" s="38">
        <f>MAX(E169:E195)</f>
        <v>0.05</v>
      </c>
      <c r="F167" s="37">
        <f>MAX(F169:F195)</f>
        <v>500</v>
      </c>
      <c r="G167" s="37">
        <f>MAX(G169:G195)</f>
        <v>500</v>
      </c>
      <c r="H167" s="39">
        <f>MAX(H169:H195)</f>
        <v>500</v>
      </c>
    </row>
    <row r="168" spans="1:8">
      <c r="A168" s="35"/>
      <c r="B168" s="53"/>
      <c r="C168" s="53"/>
      <c r="D168" s="53"/>
      <c r="E168" s="35"/>
      <c r="F168" s="37"/>
      <c r="G168" s="37"/>
      <c r="H168" s="37"/>
    </row>
    <row r="169" spans="1:8">
      <c r="B169" s="55" t="str">
        <f>'Definieren - Prüfkriterien'!A6</f>
        <v>Vollständigkeit - Sind alle geforderten Daten vorhanden?</v>
      </c>
      <c r="C169" s="56"/>
      <c r="D169" s="53"/>
      <c r="E169" s="41"/>
      <c r="F169" s="42"/>
      <c r="G169" s="42"/>
      <c r="H169" s="43"/>
    </row>
    <row r="170" spans="1:8">
      <c r="B170" s="28" t="str">
        <f>'Definieren - Prüfkriterien'!A7</f>
        <v xml:space="preserve">Sind  Pflichtfelder wie Artikelnummer, Produktname und Produktbild nicht gefüllt? </v>
      </c>
      <c r="C170" s="56">
        <f>'Definieren - Systemlandschaft'!F$15</f>
        <v>10000</v>
      </c>
      <c r="D170" s="29">
        <v>0</v>
      </c>
      <c r="E170" s="41">
        <f>D170/C170</f>
        <v>0</v>
      </c>
      <c r="F170" s="42">
        <f>D170*'Definieren - Prüfkriterien'!D7</f>
        <v>0</v>
      </c>
      <c r="G170" s="42">
        <f>D170*'Definieren - Prüfkriterien'!F7</f>
        <v>0</v>
      </c>
      <c r="H170" s="42">
        <f>D170*'Definieren - Prüfkriterien'!H7</f>
        <v>0</v>
      </c>
    </row>
    <row r="171" spans="1:8">
      <c r="A171" s="40"/>
      <c r="B171" s="28" t="str">
        <f>'Definieren - Prüfkriterien'!A8</f>
        <v>Fehlen unternehmensweite  Schlüssel-Informationen bei Produkten?</v>
      </c>
      <c r="C171" s="56">
        <f>'Definieren - Systemlandschaft'!F$15</f>
        <v>10000</v>
      </c>
      <c r="D171" s="29">
        <v>0</v>
      </c>
      <c r="E171" s="41">
        <f t="shared" ref="E171:E173" si="21">D171/C171</f>
        <v>0</v>
      </c>
      <c r="F171" s="42">
        <f>D171*'Definieren - Prüfkriterien'!D8</f>
        <v>0</v>
      </c>
      <c r="G171" s="42">
        <f>D171*'Definieren - Prüfkriterien'!F8</f>
        <v>0</v>
      </c>
      <c r="H171" s="42">
        <f>D171*'Definieren - Prüfkriterien'!H8</f>
        <v>0</v>
      </c>
    </row>
    <row r="172" spans="1:8">
      <c r="B172" s="28" t="str">
        <f>'Definieren - Prüfkriterien'!A9</f>
        <v>Ist der Datensatz unvollständig?</v>
      </c>
      <c r="C172" s="56">
        <f>'Definieren - Systemlandschaft'!F$15</f>
        <v>10000</v>
      </c>
      <c r="D172" s="57">
        <v>0</v>
      </c>
      <c r="E172" s="41">
        <f t="shared" si="21"/>
        <v>0</v>
      </c>
      <c r="F172" s="42">
        <f>D172*'Definieren - Prüfkriterien'!D9</f>
        <v>0</v>
      </c>
      <c r="G172" s="42">
        <f>D172*'Definieren - Prüfkriterien'!F9</f>
        <v>0</v>
      </c>
      <c r="H172" s="42">
        <f>D172*'Definieren - Prüfkriterien'!H9</f>
        <v>0</v>
      </c>
    </row>
    <row r="173" spans="1:8">
      <c r="B173" s="28" t="str">
        <f>'Definieren - Prüfkriterien'!A10</f>
        <v>Fehlen Übersetzungen?</v>
      </c>
      <c r="C173" s="56">
        <f>'Definieren - Systemlandschaft'!F$15</f>
        <v>10000</v>
      </c>
      <c r="D173" s="29">
        <v>0</v>
      </c>
      <c r="E173" s="41">
        <f t="shared" si="21"/>
        <v>0</v>
      </c>
      <c r="F173" s="42">
        <f>D173*'Definieren - Prüfkriterien'!D10</f>
        <v>0</v>
      </c>
      <c r="G173" s="42">
        <f>D173*'Definieren - Prüfkriterien'!F10</f>
        <v>0</v>
      </c>
      <c r="H173" s="42">
        <f>D173*'Definieren - Prüfkriterien'!H10</f>
        <v>0</v>
      </c>
    </row>
    <row r="174" spans="1:8">
      <c r="B174" s="55" t="str">
        <f>'Definieren - Prüfkriterien'!A11</f>
        <v>Konformität - Sind alle Werte innerhalb definierter Bereiche?</v>
      </c>
      <c r="C174" s="56"/>
      <c r="D174" s="53"/>
      <c r="E174" s="41"/>
      <c r="F174" s="42"/>
      <c r="G174" s="42"/>
      <c r="H174" s="42"/>
    </row>
    <row r="175" spans="1:8">
      <c r="B175" s="28" t="str">
        <f>'Definieren - Prüfkriterien'!A12</f>
        <v>Liegen Werte außerhalb der definierten oder zu erwartenden Wertebereiche?</v>
      </c>
      <c r="C175" s="56">
        <f>'Definieren - Systemlandschaft'!F$15</f>
        <v>10000</v>
      </c>
      <c r="D175" s="29">
        <v>30</v>
      </c>
      <c r="E175" s="41">
        <f t="shared" ref="E175:E179" si="22">D175/C175</f>
        <v>3.0000000000000001E-3</v>
      </c>
      <c r="F175" s="42">
        <f>D175*'Definieren - Prüfkriterien'!D12</f>
        <v>0</v>
      </c>
      <c r="G175" s="42">
        <f>D175*'Definieren - Prüfkriterien'!F12</f>
        <v>30</v>
      </c>
      <c r="H175" s="42">
        <f>D175*'Definieren - Prüfkriterien'!H12</f>
        <v>30</v>
      </c>
    </row>
    <row r="176" spans="1:8">
      <c r="B176" s="28" t="str">
        <f>'Definieren - Prüfkriterien'!A13</f>
        <v>Gibt es sinnlose Einträge in Pflichtfeldern?</v>
      </c>
      <c r="C176" s="56">
        <f>'Definieren - Systemlandschaft'!F$15</f>
        <v>10000</v>
      </c>
      <c r="D176" s="29">
        <v>30</v>
      </c>
      <c r="E176" s="41">
        <f t="shared" si="22"/>
        <v>3.0000000000000001E-3</v>
      </c>
      <c r="F176" s="42">
        <f>D176*'Definieren - Prüfkriterien'!D13</f>
        <v>0</v>
      </c>
      <c r="G176" s="42">
        <f>D176*'Definieren - Prüfkriterien'!F13</f>
        <v>30</v>
      </c>
      <c r="H176" s="42">
        <f>D176*'Definieren - Prüfkriterien'!H13</f>
        <v>30</v>
      </c>
    </row>
    <row r="177" spans="2:8">
      <c r="B177" s="28" t="str">
        <f>'Definieren - Prüfkriterien'!A14</f>
        <v>Werden Felder inhaltlich mißbraucht, z. B. Raute in Name = inaktives Produkt</v>
      </c>
      <c r="C177" s="56">
        <f>'Definieren - Systemlandschaft'!F$15</f>
        <v>10000</v>
      </c>
      <c r="D177" s="29">
        <v>0</v>
      </c>
      <c r="E177" s="41">
        <f t="shared" si="22"/>
        <v>0</v>
      </c>
      <c r="F177" s="42">
        <f>D177*'Definieren - Prüfkriterien'!D14</f>
        <v>0</v>
      </c>
      <c r="G177" s="42">
        <f>D177*'Definieren - Prüfkriterien'!F14</f>
        <v>0</v>
      </c>
      <c r="H177" s="42">
        <f>D177*'Definieren - Prüfkriterien'!H14</f>
        <v>0</v>
      </c>
    </row>
    <row r="178" spans="2:8">
      <c r="B178" s="28" t="str">
        <f>'Definieren - Prüfkriterien'!A15</f>
        <v>Werden Felder inhaltlich unterschiedlich genutzt, z. B. Feld Gewicht sowohl mit Brutto als auch Neto-Gewicht gefüllt?</v>
      </c>
      <c r="C178" s="56">
        <f>'Definieren - Systemlandschaft'!F$15</f>
        <v>10000</v>
      </c>
      <c r="D178" s="29">
        <v>0</v>
      </c>
      <c r="E178" s="41">
        <f t="shared" si="22"/>
        <v>0</v>
      </c>
      <c r="F178" s="42">
        <f>D178*'Definieren - Prüfkriterien'!D15</f>
        <v>0</v>
      </c>
      <c r="G178" s="42">
        <f>D178*'Definieren - Prüfkriterien'!F15</f>
        <v>0</v>
      </c>
      <c r="H178" s="42">
        <f>D178*'Definieren - Prüfkriterien'!H15</f>
        <v>0</v>
      </c>
    </row>
    <row r="179" spans="2:8">
      <c r="B179" s="28" t="str">
        <f>'Definieren - Prüfkriterien'!A16</f>
        <v>Gibt es mehrere änliche Felder für gleiche Inhalte, z. B. Höhe und Bauhöhe?</v>
      </c>
      <c r="C179" s="56">
        <f>'Definieren - Systemlandschaft'!F$15</f>
        <v>10000</v>
      </c>
      <c r="D179" s="29">
        <v>0</v>
      </c>
      <c r="E179" s="41">
        <f t="shared" si="22"/>
        <v>0</v>
      </c>
      <c r="F179" s="42">
        <f>D179*'Definieren - Prüfkriterien'!D16</f>
        <v>0</v>
      </c>
      <c r="G179" s="42">
        <f>D179*'Definieren - Prüfkriterien'!F16</f>
        <v>0</v>
      </c>
      <c r="H179" s="42">
        <f>D179*'Definieren - Prüfkriterien'!H16</f>
        <v>0</v>
      </c>
    </row>
    <row r="180" spans="2:8">
      <c r="B180" s="55" t="str">
        <f>'Definieren - Prüfkriterien'!A17</f>
        <v>Konsistenz - Sind die Daten über alle Systeme hinweg wiederspruchs- und dublettenfrei?</v>
      </c>
      <c r="C180" s="56"/>
      <c r="D180" s="53"/>
      <c r="E180" s="41"/>
      <c r="F180" s="42"/>
      <c r="G180" s="42"/>
      <c r="H180" s="42"/>
    </row>
    <row r="181" spans="2:8">
      <c r="B181" s="28" t="str">
        <f>'Definieren - Prüfkriterien'!A18</f>
        <v>Gibt es Dubletten innerhalb eines Systems?</v>
      </c>
      <c r="C181" s="56">
        <f>'Definieren - Systemlandschaft'!F$15</f>
        <v>10000</v>
      </c>
      <c r="D181" s="29">
        <v>0</v>
      </c>
      <c r="E181" s="41">
        <f t="shared" ref="E181:E186" si="23">D181/C181</f>
        <v>0</v>
      </c>
      <c r="F181" s="42">
        <f>D181*'Definieren - Prüfkriterien'!D18</f>
        <v>0</v>
      </c>
      <c r="G181" s="42">
        <f>D181*'Definieren - Prüfkriterien'!F18</f>
        <v>0</v>
      </c>
      <c r="H181" s="42">
        <f>D181*'Definieren - Prüfkriterien'!H18</f>
        <v>0</v>
      </c>
    </row>
    <row r="182" spans="2:8">
      <c r="B182" s="28" t="str">
        <f>'Definieren - Prüfkriterien'!A19</f>
        <v>Wiedersprechen sich Angaben zu einem Produkt in verschiedenen Systemen (Insbesondere z. B. Name, Artikelnummer)?</v>
      </c>
      <c r="C182" s="56">
        <f>'Definieren - Systemlandschaft'!F$15</f>
        <v>10000</v>
      </c>
      <c r="D182" s="29">
        <v>500</v>
      </c>
      <c r="E182" s="41">
        <f t="shared" si="23"/>
        <v>0.05</v>
      </c>
      <c r="F182" s="42">
        <f>D182*'Definieren - Prüfkriterien'!D19</f>
        <v>500</v>
      </c>
      <c r="G182" s="42">
        <f>D182*'Definieren - Prüfkriterien'!F19</f>
        <v>500</v>
      </c>
      <c r="H182" s="42">
        <f>D182*'Definieren - Prüfkriterien'!H19</f>
        <v>500</v>
      </c>
    </row>
    <row r="183" spans="2:8">
      <c r="B183" s="28" t="str">
        <f>'Definieren - Prüfkriterien'!A20</f>
        <v>Müssen Systeme händisch synchronisiert werden?</v>
      </c>
      <c r="C183" s="56">
        <f>'Definieren - Systemlandschaft'!F$15</f>
        <v>10000</v>
      </c>
      <c r="D183" s="29">
        <v>500</v>
      </c>
      <c r="E183" s="41">
        <f t="shared" si="23"/>
        <v>0.05</v>
      </c>
      <c r="F183" s="42">
        <f>D183*'Definieren - Prüfkriterien'!D20</f>
        <v>0</v>
      </c>
      <c r="G183" s="42">
        <f>D183*'Definieren - Prüfkriterien'!F20</f>
        <v>500</v>
      </c>
      <c r="H183" s="42">
        <f>D183*'Definieren - Prüfkriterien'!H20</f>
        <v>0</v>
      </c>
    </row>
    <row r="184" spans="2:8">
      <c r="B184" s="28" t="str">
        <f>'Definieren - Prüfkriterien'!A21</f>
        <v>Wiedersprechende sich Angaben innerhalt eines Systems?</v>
      </c>
      <c r="C184" s="56">
        <f>'Definieren - Systemlandschaft'!F$15</f>
        <v>10000</v>
      </c>
      <c r="D184" s="29">
        <v>0</v>
      </c>
      <c r="E184" s="41">
        <f t="shared" si="23"/>
        <v>0</v>
      </c>
      <c r="F184" s="42">
        <f>D184*'Definieren - Prüfkriterien'!D21</f>
        <v>0</v>
      </c>
      <c r="G184" s="42">
        <f>D184*'Definieren - Prüfkriterien'!F21</f>
        <v>0</v>
      </c>
      <c r="H184" s="42">
        <f>D184*'Definieren - Prüfkriterien'!H21</f>
        <v>0</v>
      </c>
    </row>
    <row r="185" spans="2:8">
      <c r="B185" s="28" t="str">
        <f>'Definieren - Prüfkriterien'!A22</f>
        <v>Werden Produkte in Systemen ganz unterschiedlich modelliert (als konfigurierbares Material und als Fertigprodukt)?</v>
      </c>
      <c r="C185" s="56">
        <f>'Definieren - Systemlandschaft'!F$15</f>
        <v>10000</v>
      </c>
      <c r="D185" s="29">
        <v>500</v>
      </c>
      <c r="E185" s="41">
        <f t="shared" si="23"/>
        <v>0.05</v>
      </c>
      <c r="F185" s="42">
        <f>D185*'Definieren - Prüfkriterien'!D22</f>
        <v>0</v>
      </c>
      <c r="G185" s="42">
        <f>D185*'Definieren - Prüfkriterien'!F22</f>
        <v>500</v>
      </c>
      <c r="H185" s="42">
        <f>D185*'Definieren - Prüfkriterien'!H22</f>
        <v>0</v>
      </c>
    </row>
    <row r="186" spans="2:8">
      <c r="B186" s="28" t="str">
        <f>'Definieren - Prüfkriterien'!A23</f>
        <v>Wird die gleiche Artikelnummer wird von verschiedenen Systemen für unterschiedliche Produkte verwendet?</v>
      </c>
      <c r="C186" s="56">
        <f>'Definieren - Systemlandschaft'!F$15</f>
        <v>10000</v>
      </c>
      <c r="D186" s="29">
        <v>0</v>
      </c>
      <c r="E186" s="41">
        <f t="shared" si="23"/>
        <v>0</v>
      </c>
      <c r="F186" s="42">
        <f>D186*'Definieren - Prüfkriterien'!D23</f>
        <v>0</v>
      </c>
      <c r="G186" s="42">
        <f>D186*'Definieren - Prüfkriterien'!F23</f>
        <v>0</v>
      </c>
      <c r="H186" s="42">
        <f>D186*'Definieren - Prüfkriterien'!H23</f>
        <v>0</v>
      </c>
    </row>
    <row r="187" spans="2:8">
      <c r="B187" s="55" t="str">
        <f>'Definieren - Prüfkriterien'!A24</f>
        <v>Aktualität - Sind aktuelle Daten verfügbar, wenn diese benötigt werden?</v>
      </c>
      <c r="C187" s="56"/>
      <c r="D187" s="53"/>
      <c r="E187" s="41"/>
      <c r="F187" s="42"/>
      <c r="G187" s="42"/>
      <c r="H187" s="42"/>
    </row>
    <row r="188" spans="2:8">
      <c r="B188" s="28" t="str">
        <f>'Definieren - Prüfkriterien'!A25</f>
        <v>Ist der Produktstatus bei Produkten nicht eindeutig erkennbar?</v>
      </c>
      <c r="C188" s="56">
        <f>'Definieren - Systemlandschaft'!F$15</f>
        <v>10000</v>
      </c>
      <c r="D188" s="29">
        <v>0</v>
      </c>
      <c r="E188" s="41">
        <f t="shared" ref="E188:E191" si="24">D188/C188</f>
        <v>0</v>
      </c>
      <c r="F188" s="42">
        <f>D188*'Definieren - Prüfkriterien'!D25</f>
        <v>0</v>
      </c>
      <c r="G188" s="42">
        <f>D188*'Definieren - Prüfkriterien'!F25</f>
        <v>0</v>
      </c>
      <c r="H188" s="42">
        <f>D188*'Definieren - Prüfkriterien'!H25</f>
        <v>0</v>
      </c>
    </row>
    <row r="189" spans="2:8">
      <c r="B189" s="28" t="str">
        <f>'Definieren - Prüfkriterien'!A26</f>
        <v>Sind mehr Datensätze in Bearbeitung als geplant? Bei wie vielen Produkten dauert aktuell der Datenerstellungs-Prozess zu lange?</v>
      </c>
      <c r="C189" s="56">
        <f>'Definieren - Systemlandschaft'!F$15</f>
        <v>10000</v>
      </c>
      <c r="D189" s="29">
        <v>0</v>
      </c>
      <c r="E189" s="41">
        <f t="shared" si="24"/>
        <v>0</v>
      </c>
      <c r="F189" s="42">
        <f>D189*'Definieren - Prüfkriterien'!D26</f>
        <v>0</v>
      </c>
      <c r="G189" s="42">
        <f>D189*'Definieren - Prüfkriterien'!F26</f>
        <v>0</v>
      </c>
      <c r="H189" s="42">
        <f>D189*'Definieren - Prüfkriterien'!H26</f>
        <v>0</v>
      </c>
    </row>
    <row r="190" spans="2:8">
      <c r="B190" s="28" t="str">
        <f>'Definieren - Prüfkriterien'!A27</f>
        <v>Sind Informationen veraltet? Sind insbesondere veraltete Preise vorhanden?</v>
      </c>
      <c r="C190" s="56">
        <f>'Definieren - Systemlandschaft'!F$15</f>
        <v>10000</v>
      </c>
      <c r="D190" s="29">
        <v>0</v>
      </c>
      <c r="E190" s="41">
        <f t="shared" si="24"/>
        <v>0</v>
      </c>
      <c r="F190" s="42">
        <f>D190*'Definieren - Prüfkriterien'!D27</f>
        <v>0</v>
      </c>
      <c r="G190" s="42">
        <f>D190*'Definieren - Prüfkriterien'!F27</f>
        <v>0</v>
      </c>
      <c r="H190" s="42">
        <f>D190*'Definieren - Prüfkriterien'!H27</f>
        <v>0</v>
      </c>
    </row>
    <row r="191" spans="2:8">
      <c r="B191" s="28" t="str">
        <f>'Definieren - Prüfkriterien'!A28</f>
        <v>Ist der Prüfstatus/die Freigabe der Informationen nicht nachvollziehbar?</v>
      </c>
      <c r="C191" s="56">
        <f>'Definieren - Systemlandschaft'!F$15</f>
        <v>10000</v>
      </c>
      <c r="D191" s="29">
        <v>0</v>
      </c>
      <c r="E191" s="41">
        <f t="shared" si="24"/>
        <v>0</v>
      </c>
      <c r="F191" s="42">
        <f>D191*'Definieren - Prüfkriterien'!D28</f>
        <v>0</v>
      </c>
      <c r="G191" s="42">
        <f>D191*'Definieren - Prüfkriterien'!F28</f>
        <v>0</v>
      </c>
      <c r="H191" s="42">
        <f>D191*'Definieren - Prüfkriterien'!H28</f>
        <v>0</v>
      </c>
    </row>
    <row r="192" spans="2:8">
      <c r="B192" s="55" t="str">
        <f>'Definieren - Prüfkriterien'!A29</f>
        <v>Korrektheit - Bilden die Daten das Stammdatenobjekt korrekt ab?</v>
      </c>
      <c r="C192" s="56"/>
      <c r="D192" s="53"/>
      <c r="E192" s="41"/>
      <c r="F192" s="42"/>
      <c r="G192" s="42"/>
      <c r="H192" s="42"/>
    </row>
    <row r="193" spans="2:8">
      <c r="B193" s="28" t="str">
        <f>'Definieren - Prüfkriterien'!A30</f>
        <v>Sind Daten nicht korrekt? Bei wie vielen Datensätzen gibt es nach der Freigabe eine Korrektur von technischen Angaben?</v>
      </c>
      <c r="C193" s="56">
        <f>'Definieren - Systemlandschaft'!F$15</f>
        <v>10000</v>
      </c>
      <c r="D193" s="29">
        <v>0</v>
      </c>
      <c r="E193" s="41">
        <f t="shared" ref="E193:E195" si="25">D193/C193</f>
        <v>0</v>
      </c>
      <c r="F193" s="42">
        <f>D193*'Definieren - Prüfkriterien'!D30</f>
        <v>0</v>
      </c>
      <c r="G193" s="42">
        <f>D193*'Definieren - Prüfkriterien'!F30</f>
        <v>0</v>
      </c>
      <c r="H193" s="42">
        <f>D193*'Definieren - Prüfkriterien'!H30</f>
        <v>0</v>
      </c>
    </row>
    <row r="194" spans="2:8">
      <c r="B194" s="28" t="str">
        <f>'Definieren - Prüfkriterien'!A31</f>
        <v>Produkte unterscheiden sich nicht anhand der (technischen) Merkmale?</v>
      </c>
      <c r="C194" s="56">
        <f>'Definieren - Systemlandschaft'!F$15</f>
        <v>10000</v>
      </c>
      <c r="D194" s="29">
        <v>0</v>
      </c>
      <c r="E194" s="41">
        <f t="shared" si="25"/>
        <v>0</v>
      </c>
      <c r="F194" s="42">
        <f>D194*'Definieren - Prüfkriterien'!D31</f>
        <v>0</v>
      </c>
      <c r="G194" s="42">
        <f>D194*'Definieren - Prüfkriterien'!F31</f>
        <v>0</v>
      </c>
      <c r="H194" s="42">
        <f>D194*'Definieren - Prüfkriterien'!H31</f>
        <v>0</v>
      </c>
    </row>
    <row r="195" spans="2:8">
      <c r="B195" s="28" t="str">
        <f>'Definieren - Prüfkriterien'!A32</f>
        <v>Rechtlichen relevanten Informationen fehlen oder sind nicht geprüft, z. B. fehlender Ablgeich mit externen Sperrlisten (US Patriot Act - Exportbeschränkungen für Waren), fehlende Sicherheitsrelevante Prüfzeugnisse und Zulassungen?</v>
      </c>
      <c r="C195" s="56">
        <f>'Definieren - Systemlandschaft'!F$15</f>
        <v>10000</v>
      </c>
      <c r="D195" s="29">
        <v>0</v>
      </c>
      <c r="E195" s="41">
        <f t="shared" si="25"/>
        <v>0</v>
      </c>
      <c r="F195" s="42">
        <f>D195*'Definieren - Prüfkriterien'!D32</f>
        <v>0</v>
      </c>
      <c r="G195" s="42">
        <f>D195*'Definieren - Prüfkriterien'!F32</f>
        <v>0</v>
      </c>
      <c r="H195" s="42">
        <f>D195*'Definieren - Prüfkriterien'!H32</f>
        <v>0</v>
      </c>
    </row>
  </sheetData>
  <mergeCells count="2">
    <mergeCell ref="A1:B1"/>
    <mergeCell ref="C1:H1"/>
  </mergeCells>
  <phoneticPr fontId="5" type="noConversion"/>
  <pageMargins left="0.70866141732283472" right="0.70866141732283472" top="0.78740157480314965" bottom="0.78740157480314965" header="0.31496062992125984" footer="0.31496062992125984"/>
  <rowBreaks count="5" manualBreakCount="5">
    <brk id="35" max="7" man="1"/>
    <brk id="68" max="7" man="1"/>
    <brk id="100" max="7" man="1"/>
    <brk id="132" max="7" man="1"/>
    <brk id="164" max="7" man="1"/>
  </rowBreaks>
  <colBreaks count="1" manualBreakCount="1">
    <brk id="8" max="1048575" man="1"/>
  </colBreaks>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10"/>
  <sheetViews>
    <sheetView zoomScaleSheetLayoutView="100" workbookViewId="0">
      <selection activeCell="G20" sqref="G20"/>
    </sheetView>
  </sheetViews>
  <sheetFormatPr baseColWidth="10" defaultRowHeight="14"/>
  <cols>
    <col min="1" max="2" width="10.83203125" style="25"/>
    <col min="3" max="3" width="12.1640625" style="25" bestFit="1" customWidth="1"/>
    <col min="4" max="4" width="14.5" style="25" bestFit="1" customWidth="1"/>
    <col min="5" max="5" width="11.5" style="25" customWidth="1"/>
    <col min="6" max="6" width="14" style="25" customWidth="1"/>
    <col min="7" max="16384" width="10.83203125" style="25"/>
  </cols>
  <sheetData>
    <row r="1" spans="1:8" s="2" customFormat="1" ht="72" customHeight="1">
      <c r="A1" s="86"/>
      <c r="B1" s="86"/>
      <c r="C1" s="90" t="s">
        <v>13</v>
      </c>
      <c r="D1" s="90"/>
      <c r="E1" s="90"/>
      <c r="F1" s="90"/>
      <c r="G1" s="90"/>
      <c r="H1" s="90"/>
    </row>
    <row r="2" spans="1:8" s="33" customFormat="1">
      <c r="A2" s="45" t="s">
        <v>152</v>
      </c>
    </row>
    <row r="3" spans="1:8">
      <c r="A3" s="40"/>
    </row>
    <row r="4" spans="1:8" s="44" customFormat="1" ht="33.75" customHeight="1">
      <c r="C4" s="44" t="str">
        <f>Messen!F3</f>
        <v>Finanziell</v>
      </c>
      <c r="D4" s="46" t="str">
        <f>Messen!G3</f>
        <v>Interne_x000D_Abläufe</v>
      </c>
      <c r="E4" s="44" t="str">
        <f>Messen!H3</f>
        <v>Kunden-_x000D_beziehung</v>
      </c>
      <c r="F4" s="44" t="str">
        <f>Messen!E3</f>
        <v>Fehlerquote</v>
      </c>
    </row>
    <row r="5" spans="1:8">
      <c r="A5" s="25" t="str">
        <f>'Definieren - Systemlandschaft'!A10</f>
        <v>ERP</v>
      </c>
      <c r="B5" s="47"/>
      <c r="C5" s="48">
        <f>Messen!F5</f>
        <v>5195</v>
      </c>
      <c r="D5" s="42">
        <f>Messen!G5</f>
        <v>23035</v>
      </c>
      <c r="E5" s="42">
        <f>Messen!H5</f>
        <v>6935</v>
      </c>
      <c r="F5" s="47">
        <f>Messen!E5</f>
        <v>4.188181818181818E-2</v>
      </c>
    </row>
    <row r="6" spans="1:8">
      <c r="A6" s="25" t="str">
        <f>'Definieren - Systemlandschaft'!A11</f>
        <v>CRM</v>
      </c>
      <c r="B6" s="47"/>
      <c r="C6" s="48">
        <f>Messen!F37</f>
        <v>414</v>
      </c>
      <c r="D6" s="42">
        <f>Messen!G37</f>
        <v>3687</v>
      </c>
      <c r="E6" s="42">
        <f>Messen!H37</f>
        <v>607</v>
      </c>
      <c r="F6" s="47">
        <f>Messen!E37</f>
        <v>1.6759090909090914E-2</v>
      </c>
    </row>
    <row r="7" spans="1:8">
      <c r="A7" s="25" t="str">
        <f>'Definieren - Systemlandschaft'!A12</f>
        <v>PLM</v>
      </c>
      <c r="B7" s="47"/>
      <c r="C7" s="48">
        <f>Messen!F70</f>
        <v>1340</v>
      </c>
      <c r="D7" s="42">
        <f>Messen!G70</f>
        <v>5690</v>
      </c>
      <c r="E7" s="42">
        <f>Messen!H70</f>
        <v>3350</v>
      </c>
      <c r="F7" s="47">
        <f>Messen!E70</f>
        <v>2.5863636363636366E-2</v>
      </c>
    </row>
    <row r="8" spans="1:8">
      <c r="A8" s="25" t="str">
        <f>'Definieren - Systemlandschaft'!A13</f>
        <v>Katalog</v>
      </c>
      <c r="B8" s="47"/>
      <c r="C8" s="48">
        <f>Messen!F102</f>
        <v>6050</v>
      </c>
      <c r="D8" s="42">
        <f>Messen!G102</f>
        <v>26180</v>
      </c>
      <c r="E8" s="42">
        <f>Messen!H102</f>
        <v>6150</v>
      </c>
      <c r="F8" s="47">
        <f>Messen!E102</f>
        <v>5.9499999999999997E-2</v>
      </c>
    </row>
    <row r="9" spans="1:8">
      <c r="A9" s="25" t="str">
        <f>'Definieren - Systemlandschaft'!A14</f>
        <v>Online</v>
      </c>
      <c r="B9" s="47"/>
      <c r="C9" s="48">
        <f>Messen!F134</f>
        <v>7830</v>
      </c>
      <c r="D9" s="42">
        <f>Messen!G134</f>
        <v>23834</v>
      </c>
      <c r="E9" s="42">
        <f>Messen!H134</f>
        <v>12834</v>
      </c>
      <c r="F9" s="47">
        <f>Messen!E134</f>
        <v>5.416818181818181E-2</v>
      </c>
    </row>
    <row r="10" spans="1:8">
      <c r="A10" s="25" t="str">
        <f>'Definieren - Systemlandschaft'!A15</f>
        <v>BMEcat</v>
      </c>
      <c r="B10" s="47"/>
      <c r="C10" s="48">
        <f>Messen!F166</f>
        <v>500</v>
      </c>
      <c r="D10" s="42">
        <f>Messen!G166</f>
        <v>1560</v>
      </c>
      <c r="E10" s="42">
        <f>Messen!H166</f>
        <v>560</v>
      </c>
      <c r="F10" s="47">
        <f>Messen!E166</f>
        <v>7.0909090909090922E-3</v>
      </c>
    </row>
  </sheetData>
  <sheetCalcPr fullCalcOnLoad="1"/>
  <mergeCells count="2">
    <mergeCell ref="A1:B1"/>
    <mergeCell ref="C1:H1"/>
  </mergeCells>
  <phoneticPr fontId="5" type="noConversion"/>
  <pageMargins left="0.70866141732283472" right="0.70866141732283472" top="0.78740157480314965" bottom="0.78740157480314965" header="0.31496062992125984" footer="0.31496062992125984"/>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6</vt:i4>
      </vt:variant>
    </vt:vector>
  </HeadingPairs>
  <TitlesOfParts>
    <vt:vector size="6" baseType="lpstr">
      <vt:lpstr>Anleitung</vt:lpstr>
      <vt:lpstr>Auswertung</vt:lpstr>
      <vt:lpstr>Definieren - Systemlandschaft</vt:lpstr>
      <vt:lpstr>Definieren - Prüfkriterien</vt:lpstr>
      <vt:lpstr>Messen</vt:lpstr>
      <vt:lpstr>Zusammenfassung</vt:lpstr>
    </vt:vector>
  </TitlesOfParts>
  <Company>Logica Deutschland GmbH &amp; Co. KG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Kohler</dc:creator>
  <cp:lastModifiedBy>Isabell Auer</cp:lastModifiedBy>
  <cp:lastPrinted>2009-06-23T15:24:59Z</cp:lastPrinted>
  <dcterms:created xsi:type="dcterms:W3CDTF">2009-05-05T12:53:17Z</dcterms:created>
  <dcterms:modified xsi:type="dcterms:W3CDTF">2009-12-03T10:53:21Z</dcterms:modified>
</cp:coreProperties>
</file>